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cardo.maresca\Desktop\Per Riccardo-da girolamo\2025\lazzaretti pubblicazione 2025\"/>
    </mc:Choice>
  </mc:AlternateContent>
  <xr:revisionPtr revIDLastSave="0" documentId="13_ncr:1_{76382E10-51E1-49D3-83B2-D4C3AEBAFDA2}" xr6:coauthVersionLast="47" xr6:coauthVersionMax="47" xr10:uidLastSave="{00000000-0000-0000-0000-000000000000}"/>
  <bookViews>
    <workbookView xWindow="-108" yWindow="-108" windowWidth="30936" windowHeight="16896" tabRatio="907" xr2:uid="{00000000-000D-0000-FFFF-FFFF00000000}"/>
  </bookViews>
  <sheets>
    <sheet name="Spese Correnti-Miss. 10" sheetId="1" r:id="rId1"/>
    <sheet name="Spese Conto Cap.-Miss. 10" sheetId="2" r:id="rId2"/>
    <sheet name="Spese-Correnti-Miss.12" sheetId="3" r:id="rId3"/>
    <sheet name="Spese-Conto Cap.-Miss.12" sheetId="4" r:id="rId4"/>
    <sheet name="Tot. Spese Corr. 10-12 " sheetId="7" r:id="rId5"/>
    <sheet name="Tot. C.Cap. 10-12" sheetId="8" r:id="rId6"/>
    <sheet name="Tot. Corr.+C.Cap. 10-12" sheetId="9" r:id="rId7"/>
  </sheets>
  <externalReferences>
    <externalReference r:id="rId8"/>
  </externalReferences>
  <definedNames>
    <definedName name="_xlnm.Print_Area" localSheetId="1">'Spese Conto Cap.-Miss. 10'!$B$2:$F$125</definedName>
    <definedName name="_xlnm.Print_Area" localSheetId="0">'Spese Correnti-Miss. 10'!$B$2:$F$125</definedName>
    <definedName name="_xlnm.Print_Area" localSheetId="3">'Spese-Conto Cap.-Miss.12'!$B$2:$F$86</definedName>
    <definedName name="_xlnm.Print_Area" localSheetId="2">'Spese-Correnti-Miss.12'!$B$2:$F$87</definedName>
    <definedName name="_xlnm.Print_Area" localSheetId="5">'Tot. C.Cap. 10-12'!$B$2:$F$53</definedName>
    <definedName name="_xlnm.Print_Area" localSheetId="6">'Tot. Corr.+C.Cap. 10-12'!$B$2:$F$53</definedName>
    <definedName name="_xlnm.Print_Area" localSheetId="4">'Tot. Spese Corr. 10-12 '!$B$2:$F$53</definedName>
    <definedName name="Print_Area" localSheetId="1">'Spese Conto Cap.-Miss. 10'!$B$2:$F$125</definedName>
    <definedName name="Print_Area" localSheetId="0">'Spese Correnti-Miss. 10'!$B$2:$F$125</definedName>
    <definedName name="Print_Area" localSheetId="3">'Spese-Conto Cap.-Miss.12'!$B$2:$F$86</definedName>
    <definedName name="Print_Area" localSheetId="2">'Spese-Correnti-Miss.12'!$B$2:$F$87</definedName>
    <definedName name="Print_Area" localSheetId="5">'Tot. C.Cap. 10-12'!$B$2:$F$55</definedName>
    <definedName name="Print_Area" localSheetId="6">'Tot. Corr.+C.Cap. 10-12'!$B$2:$F$55</definedName>
    <definedName name="Print_Area" localSheetId="4">'Tot. Spese Corr. 10-12 '!$B$2:$F$55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4" i="4" l="1"/>
  <c r="D84" i="4"/>
  <c r="C84" i="4"/>
  <c r="E83" i="4"/>
  <c r="D83" i="4"/>
  <c r="C83" i="4"/>
  <c r="E77" i="4"/>
  <c r="D77" i="4"/>
  <c r="C77" i="4"/>
  <c r="E76" i="4"/>
  <c r="D76" i="4"/>
  <c r="C76" i="4"/>
  <c r="E70" i="4"/>
  <c r="D70" i="4"/>
  <c r="C70" i="4"/>
  <c r="E69" i="4"/>
  <c r="D69" i="4"/>
  <c r="C69" i="4"/>
  <c r="E63" i="4"/>
  <c r="D63" i="4"/>
  <c r="C63" i="4"/>
  <c r="E62" i="4"/>
  <c r="D62" i="4"/>
  <c r="C62" i="4"/>
  <c r="E56" i="4"/>
  <c r="D56" i="4"/>
  <c r="C56" i="4"/>
  <c r="E55" i="4"/>
  <c r="D55" i="4"/>
  <c r="C55" i="4"/>
  <c r="E49" i="4"/>
  <c r="D49" i="4"/>
  <c r="C49" i="4"/>
  <c r="E48" i="4"/>
  <c r="D48" i="4"/>
  <c r="C48" i="4"/>
  <c r="E42" i="4"/>
  <c r="D42" i="4"/>
  <c r="C42" i="4"/>
  <c r="E41" i="4"/>
  <c r="D41" i="4"/>
  <c r="C41" i="4"/>
  <c r="E35" i="4"/>
  <c r="D35" i="4"/>
  <c r="C35" i="4"/>
  <c r="E34" i="4"/>
  <c r="D34" i="4"/>
  <c r="C34" i="4"/>
  <c r="E28" i="4"/>
  <c r="D28" i="4"/>
  <c r="C28" i="4"/>
  <c r="E27" i="4"/>
  <c r="D27" i="4"/>
  <c r="C27" i="4"/>
  <c r="E21" i="4"/>
  <c r="D21" i="4"/>
  <c r="C21" i="4"/>
  <c r="E20" i="4"/>
  <c r="D20" i="4"/>
  <c r="C20" i="4"/>
  <c r="E14" i="4"/>
  <c r="D14" i="4"/>
  <c r="C14" i="4"/>
  <c r="E13" i="4"/>
  <c r="D13" i="4"/>
  <c r="C13" i="4"/>
  <c r="E7" i="4"/>
  <c r="D7" i="4"/>
  <c r="C7" i="4"/>
  <c r="E6" i="4"/>
  <c r="D6" i="4"/>
  <c r="C6" i="4"/>
  <c r="E77" i="3"/>
  <c r="D77" i="3"/>
  <c r="C77" i="3"/>
  <c r="E76" i="3"/>
  <c r="D76" i="3"/>
  <c r="C76" i="3"/>
  <c r="E70" i="3"/>
  <c r="D70" i="3"/>
  <c r="C70" i="3"/>
  <c r="E69" i="3"/>
  <c r="D69" i="3"/>
  <c r="C69" i="3"/>
  <c r="E56" i="3"/>
  <c r="D56" i="3"/>
  <c r="C56" i="3"/>
  <c r="E55" i="3"/>
  <c r="D55" i="3"/>
  <c r="C55" i="3"/>
  <c r="E49" i="3"/>
  <c r="D49" i="3"/>
  <c r="C49" i="3"/>
  <c r="E48" i="3"/>
  <c r="D48" i="3"/>
  <c r="C48" i="3"/>
  <c r="E35" i="3"/>
  <c r="D35" i="3"/>
  <c r="C35" i="3"/>
  <c r="E34" i="3"/>
  <c r="D34" i="3"/>
  <c r="C34" i="3"/>
  <c r="E28" i="3"/>
  <c r="D28" i="3"/>
  <c r="C28" i="3"/>
  <c r="E27" i="3"/>
  <c r="D27" i="3"/>
  <c r="C27" i="3"/>
  <c r="E14" i="3"/>
  <c r="D14" i="3"/>
  <c r="C14" i="3"/>
  <c r="E13" i="3"/>
  <c r="D13" i="3"/>
  <c r="C13" i="3"/>
  <c r="E7" i="3"/>
  <c r="D7" i="3"/>
  <c r="C7" i="3"/>
  <c r="E6" i="3"/>
  <c r="D6" i="3"/>
  <c r="C6" i="3"/>
  <c r="D115" i="2"/>
  <c r="C115" i="2"/>
  <c r="E114" i="2"/>
  <c r="D114" i="2"/>
  <c r="C114" i="2"/>
  <c r="E113" i="2"/>
  <c r="D113" i="2"/>
  <c r="C113" i="2"/>
  <c r="E112" i="2"/>
  <c r="D112" i="2"/>
  <c r="C112" i="2"/>
  <c r="E111" i="2"/>
  <c r="D111" i="2"/>
  <c r="C111" i="2"/>
  <c r="E110" i="2"/>
  <c r="D110" i="2"/>
  <c r="C110" i="2"/>
  <c r="F109" i="2"/>
  <c r="E109" i="2"/>
  <c r="D109" i="2"/>
  <c r="C109" i="2"/>
  <c r="E104" i="2"/>
  <c r="D104" i="2"/>
  <c r="C104" i="2"/>
  <c r="E103" i="2"/>
  <c r="D103" i="2"/>
  <c r="C103" i="2"/>
  <c r="E102" i="2"/>
  <c r="D102" i="2"/>
  <c r="C102" i="2"/>
  <c r="E101" i="2"/>
  <c r="D101" i="2"/>
  <c r="C101" i="2"/>
  <c r="E100" i="2"/>
  <c r="D100" i="2"/>
  <c r="C100" i="2"/>
  <c r="E99" i="2"/>
  <c r="D99" i="2"/>
  <c r="C99" i="2"/>
  <c r="E93" i="2"/>
  <c r="D93" i="2"/>
  <c r="C93" i="2"/>
  <c r="E92" i="2"/>
  <c r="D92" i="2"/>
  <c r="C92" i="2"/>
  <c r="E91" i="2"/>
  <c r="D91" i="2"/>
  <c r="C91" i="2"/>
  <c r="E90" i="2"/>
  <c r="D90" i="2"/>
  <c r="C90" i="2"/>
  <c r="E89" i="2"/>
  <c r="D89" i="2"/>
  <c r="C89" i="2"/>
  <c r="E88" i="2"/>
  <c r="D88" i="2"/>
  <c r="C88" i="2"/>
  <c r="E83" i="2"/>
  <c r="D83" i="2"/>
  <c r="C83" i="2"/>
  <c r="E82" i="2"/>
  <c r="D82" i="2"/>
  <c r="C82" i="2"/>
  <c r="E81" i="2"/>
  <c r="D81" i="2"/>
  <c r="C81" i="2"/>
  <c r="E80" i="2"/>
  <c r="D80" i="2"/>
  <c r="C80" i="2"/>
  <c r="E79" i="2"/>
  <c r="D79" i="2"/>
  <c r="C79" i="2"/>
  <c r="E78" i="2"/>
  <c r="D78" i="2"/>
  <c r="C78" i="2"/>
  <c r="E73" i="2"/>
  <c r="D73" i="2"/>
  <c r="C73" i="2"/>
  <c r="E72" i="2"/>
  <c r="D72" i="2"/>
  <c r="C72" i="2"/>
  <c r="E71" i="2"/>
  <c r="D71" i="2"/>
  <c r="C71" i="2"/>
  <c r="E70" i="2"/>
  <c r="D70" i="2"/>
  <c r="C70" i="2"/>
  <c r="E69" i="2"/>
  <c r="D69" i="2"/>
  <c r="C69" i="2"/>
  <c r="E68" i="2"/>
  <c r="D68" i="2"/>
  <c r="C68" i="2"/>
  <c r="E62" i="2"/>
  <c r="D62" i="2"/>
  <c r="C62" i="2"/>
  <c r="E61" i="2"/>
  <c r="D61" i="2"/>
  <c r="C61" i="2"/>
  <c r="E60" i="2"/>
  <c r="D60" i="2"/>
  <c r="C60" i="2"/>
  <c r="E59" i="2"/>
  <c r="D59" i="2"/>
  <c r="C59" i="2"/>
  <c r="E58" i="2"/>
  <c r="D58" i="2"/>
  <c r="C58" i="2"/>
  <c r="E57" i="2"/>
  <c r="D57" i="2"/>
  <c r="C57" i="2"/>
  <c r="E52" i="2"/>
  <c r="D52" i="2"/>
  <c r="C52" i="2"/>
  <c r="E51" i="2"/>
  <c r="D51" i="2"/>
  <c r="C51" i="2"/>
  <c r="E50" i="2"/>
  <c r="D50" i="2"/>
  <c r="C50" i="2"/>
  <c r="E49" i="2"/>
  <c r="D49" i="2"/>
  <c r="C49" i="2"/>
  <c r="E48" i="2"/>
  <c r="D48" i="2"/>
  <c r="C48" i="2"/>
  <c r="E47" i="2"/>
  <c r="D47" i="2"/>
  <c r="C47" i="2"/>
  <c r="E42" i="2"/>
  <c r="D42" i="2"/>
  <c r="C42" i="2"/>
  <c r="E41" i="2"/>
  <c r="D41" i="2"/>
  <c r="C41" i="2"/>
  <c r="E40" i="2"/>
  <c r="D40" i="2"/>
  <c r="C40" i="2"/>
  <c r="E39" i="2"/>
  <c r="D39" i="2"/>
  <c r="C39" i="2"/>
  <c r="E38" i="2"/>
  <c r="D38" i="2"/>
  <c r="C38" i="2"/>
  <c r="E37" i="2"/>
  <c r="D37" i="2"/>
  <c r="C37" i="2"/>
  <c r="E31" i="2"/>
  <c r="D31" i="2"/>
  <c r="C31" i="2"/>
  <c r="E30" i="2"/>
  <c r="D30" i="2"/>
  <c r="C30" i="2"/>
  <c r="E29" i="2"/>
  <c r="D29" i="2"/>
  <c r="C29" i="2"/>
  <c r="E28" i="2"/>
  <c r="D28" i="2"/>
  <c r="C28" i="2"/>
  <c r="E27" i="2"/>
  <c r="D27" i="2"/>
  <c r="C27" i="2"/>
  <c r="E26" i="2"/>
  <c r="D26" i="2"/>
  <c r="C26" i="2"/>
  <c r="E21" i="2"/>
  <c r="D21" i="2"/>
  <c r="C21" i="2"/>
  <c r="E20" i="2"/>
  <c r="D20" i="2"/>
  <c r="C20" i="2"/>
  <c r="E19" i="2"/>
  <c r="D19" i="2"/>
  <c r="C19" i="2"/>
  <c r="E18" i="2"/>
  <c r="D18" i="2"/>
  <c r="C18" i="2"/>
  <c r="E17" i="2"/>
  <c r="D17" i="2"/>
  <c r="C17" i="2"/>
  <c r="E16" i="2"/>
  <c r="D16" i="2"/>
  <c r="C16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E6" i="2"/>
  <c r="D6" i="2"/>
  <c r="C6" i="2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3" i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E57" i="1"/>
  <c r="D57" i="1"/>
  <c r="C57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7" i="1"/>
  <c r="D47" i="1"/>
  <c r="C47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37" i="1"/>
  <c r="D37" i="1"/>
  <c r="C37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28" i="1" l="1"/>
  <c r="E27" i="1"/>
  <c r="E31" i="1"/>
  <c r="E30" i="1"/>
  <c r="E29" i="1"/>
  <c r="E26" i="1" l="1"/>
  <c r="F83" i="1" l="1"/>
  <c r="E93" i="1"/>
  <c r="C93" i="1"/>
  <c r="C63" i="1"/>
  <c r="E114" i="1"/>
  <c r="E113" i="1"/>
  <c r="E112" i="1"/>
  <c r="E111" i="1"/>
  <c r="E110" i="1"/>
  <c r="E109" i="1"/>
  <c r="D114" i="1"/>
  <c r="D113" i="1"/>
  <c r="D112" i="1"/>
  <c r="D111" i="1"/>
  <c r="D110" i="1"/>
  <c r="D109" i="1"/>
  <c r="F52" i="1"/>
  <c r="C113" i="1"/>
  <c r="C112" i="1"/>
  <c r="C111" i="1"/>
  <c r="C110" i="1"/>
  <c r="C53" i="1"/>
  <c r="E104" i="1"/>
  <c r="E103" i="1"/>
  <c r="E102" i="1"/>
  <c r="E101" i="1"/>
  <c r="E100" i="1"/>
  <c r="E99" i="1"/>
  <c r="D104" i="1"/>
  <c r="D103" i="1"/>
  <c r="D123" i="1" s="1"/>
  <c r="D102" i="1"/>
  <c r="D122" i="1" s="1"/>
  <c r="D101" i="1"/>
  <c r="D121" i="1" s="1"/>
  <c r="D100" i="1"/>
  <c r="D99" i="1"/>
  <c r="C104" i="1"/>
  <c r="C103" i="1"/>
  <c r="C102" i="1"/>
  <c r="C101" i="1"/>
  <c r="C100" i="1"/>
  <c r="C99" i="1"/>
  <c r="D31" i="1"/>
  <c r="C31" i="1"/>
  <c r="D124" i="1" l="1"/>
  <c r="C122" i="1"/>
  <c r="E123" i="1"/>
  <c r="E122" i="1"/>
  <c r="E121" i="1"/>
  <c r="D120" i="1"/>
  <c r="E120" i="1"/>
  <c r="C120" i="1"/>
  <c r="E124" i="1"/>
  <c r="C121" i="1"/>
  <c r="C123" i="1"/>
  <c r="C74" i="1"/>
  <c r="F104" i="1"/>
  <c r="C105" i="1"/>
  <c r="D119" i="1"/>
  <c r="D105" i="1"/>
  <c r="E105" i="1"/>
  <c r="E119" i="1"/>
  <c r="D115" i="1"/>
  <c r="E115" i="1"/>
  <c r="C43" i="1"/>
  <c r="F62" i="1"/>
  <c r="C109" i="1"/>
  <c r="F73" i="1"/>
  <c r="F93" i="1" s="1"/>
  <c r="D93" i="1"/>
  <c r="C114" i="1"/>
  <c r="F114" i="1" s="1"/>
  <c r="E84" i="1"/>
  <c r="D84" i="1"/>
  <c r="C84" i="1"/>
  <c r="E74" i="1"/>
  <c r="D74" i="1"/>
  <c r="E63" i="1"/>
  <c r="D63" i="1"/>
  <c r="E53" i="1"/>
  <c r="D53" i="1"/>
  <c r="F42" i="1"/>
  <c r="E43" i="1"/>
  <c r="D43" i="1"/>
  <c r="E22" i="1"/>
  <c r="F21" i="1"/>
  <c r="D22" i="1"/>
  <c r="C22" i="1"/>
  <c r="F11" i="1"/>
  <c r="D125" i="1" l="1"/>
  <c r="E125" i="1"/>
  <c r="C115" i="1"/>
  <c r="C124" i="1"/>
  <c r="F124" i="1" s="1"/>
  <c r="F31" i="1"/>
  <c r="C119" i="1"/>
  <c r="C125" i="1" s="1"/>
  <c r="D12" i="1" l="1"/>
  <c r="C12" i="1"/>
  <c r="C13" i="1" s="1"/>
  <c r="E12" i="1"/>
  <c r="E53" i="2"/>
  <c r="E105" i="2" l="1"/>
  <c r="E42" i="3" l="1"/>
  <c r="E41" i="3"/>
  <c r="D42" i="3"/>
  <c r="C41" i="3" l="1"/>
  <c r="C42" i="3"/>
  <c r="F42" i="3" s="1"/>
  <c r="E62" i="3"/>
  <c r="E20" i="3"/>
  <c r="C63" i="3"/>
  <c r="C84" i="3"/>
  <c r="E21" i="3"/>
  <c r="E83" i="3"/>
  <c r="E63" i="3"/>
  <c r="E84" i="3"/>
  <c r="F76" i="3"/>
  <c r="F77" i="3"/>
  <c r="C62" i="3"/>
  <c r="C83" i="3"/>
  <c r="C20" i="3"/>
  <c r="D41" i="3"/>
  <c r="C21" i="3"/>
  <c r="D20" i="3"/>
  <c r="D62" i="3"/>
  <c r="D83" i="3"/>
  <c r="D21" i="3"/>
  <c r="D63" i="3"/>
  <c r="D84" i="3"/>
  <c r="F70" i="3"/>
  <c r="F69" i="3"/>
  <c r="F48" i="3"/>
  <c r="F56" i="4"/>
  <c r="F7" i="4"/>
  <c r="F62" i="4"/>
  <c r="F6" i="3"/>
  <c r="F7" i="3"/>
  <c r="F49" i="3"/>
  <c r="F34" i="4"/>
  <c r="F6" i="4"/>
  <c r="F35" i="4"/>
  <c r="F42" i="4"/>
  <c r="F55" i="4"/>
  <c r="F13" i="3"/>
  <c r="F35" i="3"/>
  <c r="F56" i="3"/>
  <c r="F27" i="4"/>
  <c r="F48" i="4"/>
  <c r="F69" i="4"/>
  <c r="F28" i="4"/>
  <c r="F49" i="4"/>
  <c r="F41" i="4"/>
  <c r="F63" i="4"/>
  <c r="F84" i="4"/>
  <c r="F13" i="4"/>
  <c r="F21" i="4"/>
  <c r="F27" i="3"/>
  <c r="F14" i="4"/>
  <c r="F55" i="3"/>
  <c r="F70" i="4"/>
  <c r="F28" i="3"/>
  <c r="F76" i="4"/>
  <c r="F20" i="4"/>
  <c r="F77" i="4"/>
  <c r="F14" i="3"/>
  <c r="F34" i="3"/>
  <c r="F83" i="4"/>
  <c r="F41" i="3" l="1"/>
  <c r="E121" i="2"/>
  <c r="E122" i="2"/>
  <c r="E123" i="2"/>
  <c r="E124" i="2"/>
  <c r="E119" i="2"/>
  <c r="F63" i="3"/>
  <c r="D122" i="2"/>
  <c r="C123" i="2"/>
  <c r="D123" i="2"/>
  <c r="D124" i="2"/>
  <c r="D119" i="2"/>
  <c r="C122" i="2"/>
  <c r="C124" i="2"/>
  <c r="C119" i="2"/>
  <c r="C120" i="2"/>
  <c r="D120" i="2"/>
  <c r="E120" i="2"/>
  <c r="C121" i="2"/>
  <c r="D121" i="2"/>
  <c r="F62" i="3"/>
  <c r="F84" i="3"/>
  <c r="D88" i="1"/>
  <c r="E88" i="1"/>
  <c r="E89" i="1"/>
  <c r="C91" i="1"/>
  <c r="F20" i="3"/>
  <c r="D89" i="1"/>
  <c r="E91" i="1"/>
  <c r="E92" i="1"/>
  <c r="C92" i="1"/>
  <c r="E90" i="1"/>
  <c r="C88" i="1"/>
  <c r="D90" i="1"/>
  <c r="C89" i="1"/>
  <c r="D91" i="1"/>
  <c r="C90" i="1"/>
  <c r="D92" i="1"/>
  <c r="F21" i="3"/>
  <c r="F83" i="3"/>
  <c r="F36" i="4"/>
  <c r="F36" i="3"/>
  <c r="F29" i="3"/>
  <c r="D53" i="2"/>
  <c r="C63" i="2"/>
  <c r="E63" i="2"/>
  <c r="C43" i="2"/>
  <c r="D74" i="2"/>
  <c r="C53" i="2"/>
  <c r="E43" i="2"/>
  <c r="C74" i="2"/>
  <c r="E74" i="2"/>
  <c r="D43" i="2"/>
  <c r="D63" i="2"/>
  <c r="C84" i="2"/>
  <c r="C94" i="2"/>
  <c r="E94" i="2"/>
  <c r="D84" i="2"/>
  <c r="E84" i="2"/>
  <c r="D94" i="2"/>
  <c r="F61" i="1"/>
  <c r="F60" i="1"/>
  <c r="F59" i="1"/>
  <c r="F58" i="1"/>
  <c r="F57" i="1"/>
  <c r="F51" i="1"/>
  <c r="F50" i="1"/>
  <c r="F49" i="1"/>
  <c r="F48" i="1"/>
  <c r="F47" i="1"/>
  <c r="F41" i="1"/>
  <c r="F40" i="1"/>
  <c r="F39" i="1"/>
  <c r="F38" i="1"/>
  <c r="F37" i="1"/>
  <c r="F82" i="1"/>
  <c r="F81" i="1"/>
  <c r="F80" i="1"/>
  <c r="F79" i="1"/>
  <c r="F78" i="1"/>
  <c r="F72" i="1"/>
  <c r="F71" i="1"/>
  <c r="F70" i="1"/>
  <c r="F69" i="1"/>
  <c r="F68" i="1"/>
  <c r="F103" i="1"/>
  <c r="F102" i="1"/>
  <c r="F101" i="1"/>
  <c r="F100" i="1"/>
  <c r="F99" i="1"/>
  <c r="F113" i="1"/>
  <c r="F112" i="1"/>
  <c r="F111" i="1"/>
  <c r="F110" i="1"/>
  <c r="F109" i="1"/>
  <c r="F115" i="1" l="1"/>
  <c r="F74" i="1"/>
  <c r="F43" i="1"/>
  <c r="F63" i="1"/>
  <c r="F105" i="1"/>
  <c r="F84" i="1"/>
  <c r="C94" i="1"/>
  <c r="E94" i="1"/>
  <c r="D94" i="1"/>
  <c r="F53" i="1"/>
  <c r="E115" i="2"/>
  <c r="E125" i="2"/>
  <c r="D105" i="2"/>
  <c r="C105" i="2"/>
  <c r="F122" i="1"/>
  <c r="C125" i="2"/>
  <c r="D125" i="2"/>
  <c r="F121" i="1"/>
  <c r="F120" i="1"/>
  <c r="F119" i="1"/>
  <c r="F123" i="1"/>
  <c r="F88" i="1"/>
  <c r="F89" i="1"/>
  <c r="F90" i="1"/>
  <c r="F91" i="1"/>
  <c r="F92" i="1"/>
  <c r="F125" i="1" l="1"/>
  <c r="F94" i="1"/>
  <c r="F23" i="7"/>
  <c r="F19" i="7"/>
  <c r="E12" i="2"/>
  <c r="E32" i="2"/>
  <c r="F7" i="2"/>
  <c r="F9" i="2"/>
  <c r="F11" i="2"/>
  <c r="E22" i="2"/>
  <c r="F10" i="2"/>
  <c r="C32" i="2"/>
  <c r="F6" i="2"/>
  <c r="C12" i="2"/>
  <c r="F8" i="2"/>
  <c r="C22" i="2"/>
  <c r="D12" i="2"/>
  <c r="D22" i="2"/>
  <c r="D32" i="2"/>
  <c r="F120" i="2"/>
  <c r="F121" i="2"/>
  <c r="F122" i="2"/>
  <c r="F123" i="2"/>
  <c r="F124" i="2"/>
  <c r="F119" i="2"/>
  <c r="F110" i="2"/>
  <c r="F111" i="2"/>
  <c r="F112" i="2"/>
  <c r="F113" i="2"/>
  <c r="F114" i="2"/>
  <c r="F100" i="2"/>
  <c r="F101" i="2"/>
  <c r="F102" i="2"/>
  <c r="F103" i="2"/>
  <c r="F104" i="2"/>
  <c r="F99" i="2"/>
  <c r="F89" i="2"/>
  <c r="F90" i="2"/>
  <c r="F91" i="2"/>
  <c r="F92" i="2"/>
  <c r="F93" i="2"/>
  <c r="F88" i="2"/>
  <c r="F79" i="2"/>
  <c r="F80" i="2"/>
  <c r="F81" i="2"/>
  <c r="F82" i="2"/>
  <c r="F83" i="2"/>
  <c r="F78" i="2"/>
  <c r="F69" i="2"/>
  <c r="F70" i="2"/>
  <c r="F71" i="2"/>
  <c r="F72" i="2"/>
  <c r="F73" i="2"/>
  <c r="F68" i="2"/>
  <c r="F58" i="2"/>
  <c r="F59" i="2"/>
  <c r="F60" i="2"/>
  <c r="F61" i="2"/>
  <c r="F62" i="2"/>
  <c r="F57" i="2"/>
  <c r="F48" i="2"/>
  <c r="F49" i="2"/>
  <c r="F50" i="2"/>
  <c r="F51" i="2"/>
  <c r="F52" i="2"/>
  <c r="F47" i="2"/>
  <c r="F38" i="2"/>
  <c r="F39" i="2"/>
  <c r="F40" i="2"/>
  <c r="F41" i="2"/>
  <c r="F42" i="2"/>
  <c r="F37" i="2"/>
  <c r="F27" i="2"/>
  <c r="F28" i="2"/>
  <c r="F29" i="2"/>
  <c r="F30" i="2"/>
  <c r="F31" i="2"/>
  <c r="F26" i="2"/>
  <c r="F17" i="2"/>
  <c r="F18" i="2"/>
  <c r="F19" i="2"/>
  <c r="F20" i="2"/>
  <c r="F21" i="2"/>
  <c r="F16" i="2"/>
  <c r="F27" i="7" l="1"/>
  <c r="F125" i="2"/>
  <c r="F32" i="2"/>
  <c r="F22" i="2"/>
  <c r="F12" i="2"/>
  <c r="F115" i="2"/>
  <c r="F94" i="2"/>
  <c r="F74" i="2"/>
  <c r="F105" i="2"/>
  <c r="F84" i="2"/>
  <c r="F63" i="2"/>
  <c r="F53" i="2"/>
  <c r="F43" i="2"/>
  <c r="C28" i="1" l="1"/>
  <c r="D28" i="1"/>
  <c r="C30" i="1"/>
  <c r="D26" i="1"/>
  <c r="D27" i="1"/>
  <c r="F17" i="1"/>
  <c r="F19" i="1"/>
  <c r="C27" i="1"/>
  <c r="F18" i="1"/>
  <c r="C29" i="1"/>
  <c r="D30" i="1"/>
  <c r="C26" i="1"/>
  <c r="F7" i="1"/>
  <c r="F6" i="1"/>
  <c r="F16" i="1"/>
  <c r="D29" i="1"/>
  <c r="F20" i="1"/>
  <c r="F10" i="1"/>
  <c r="F9" i="1"/>
  <c r="F8" i="1"/>
  <c r="F12" i="1" l="1"/>
  <c r="C32" i="1"/>
  <c r="E32" i="1"/>
  <c r="D32" i="1"/>
  <c r="F22" i="1"/>
  <c r="F27" i="1"/>
  <c r="F26" i="1"/>
  <c r="F30" i="1"/>
  <c r="F28" i="1"/>
  <c r="F29" i="1"/>
  <c r="F32" i="1" l="1"/>
  <c r="E85" i="4" l="1"/>
  <c r="D85" i="4"/>
  <c r="C85" i="4"/>
  <c r="E78" i="4"/>
  <c r="D78" i="4"/>
  <c r="C78" i="4"/>
  <c r="E71" i="4"/>
  <c r="D71" i="4"/>
  <c r="C71" i="4"/>
  <c r="E64" i="4"/>
  <c r="D64" i="4"/>
  <c r="C64" i="4"/>
  <c r="E57" i="4"/>
  <c r="E36" i="8" s="1"/>
  <c r="D57" i="4"/>
  <c r="D36" i="8" s="1"/>
  <c r="C57" i="4"/>
  <c r="C36" i="8" s="1"/>
  <c r="E50" i="4"/>
  <c r="D50" i="4"/>
  <c r="C50" i="4"/>
  <c r="E43" i="4"/>
  <c r="D43" i="4"/>
  <c r="C43" i="4"/>
  <c r="E36" i="4"/>
  <c r="E23" i="8" s="1"/>
  <c r="D36" i="4"/>
  <c r="D23" i="8" s="1"/>
  <c r="C36" i="4"/>
  <c r="C23" i="8" s="1"/>
  <c r="E29" i="4"/>
  <c r="D29" i="4"/>
  <c r="C29" i="4"/>
  <c r="E22" i="4"/>
  <c r="D22" i="4"/>
  <c r="C22" i="4"/>
  <c r="F22" i="4"/>
  <c r="E15" i="4"/>
  <c r="E10" i="8" s="1"/>
  <c r="D15" i="4"/>
  <c r="D10" i="8" s="1"/>
  <c r="C15" i="4"/>
  <c r="C10" i="8" s="1"/>
  <c r="E8" i="4"/>
  <c r="D8" i="4"/>
  <c r="C8" i="4"/>
  <c r="C49" i="8" l="1"/>
  <c r="D49" i="8"/>
  <c r="E49" i="8"/>
  <c r="E32" i="8"/>
  <c r="C19" i="8"/>
  <c r="C27" i="8" s="1"/>
  <c r="D19" i="8"/>
  <c r="C6" i="8"/>
  <c r="E19" i="8"/>
  <c r="E27" i="8" s="1"/>
  <c r="D6" i="8"/>
  <c r="C32" i="8"/>
  <c r="E6" i="8"/>
  <c r="D32" i="8"/>
  <c r="F78" i="4"/>
  <c r="F64" i="4"/>
  <c r="F50" i="4"/>
  <c r="F43" i="4"/>
  <c r="F8" i="4"/>
  <c r="F29" i="4"/>
  <c r="F71" i="4"/>
  <c r="F15" i="4"/>
  <c r="F57" i="4"/>
  <c r="E40" i="8" l="1"/>
  <c r="C14" i="8"/>
  <c r="E45" i="8"/>
  <c r="E53" i="8" s="1"/>
  <c r="D45" i="8"/>
  <c r="D53" i="8" s="1"/>
  <c r="C45" i="8"/>
  <c r="D27" i="8"/>
  <c r="F32" i="8"/>
  <c r="C40" i="8"/>
  <c r="D14" i="8"/>
  <c r="E14" i="8"/>
  <c r="D40" i="8"/>
  <c r="F85" i="4"/>
  <c r="E85" i="3"/>
  <c r="D85" i="3"/>
  <c r="C85" i="3"/>
  <c r="E78" i="3"/>
  <c r="D78" i="3"/>
  <c r="C78" i="3"/>
  <c r="E71" i="3"/>
  <c r="D71" i="3"/>
  <c r="C71" i="3"/>
  <c r="D64" i="3"/>
  <c r="E57" i="3"/>
  <c r="E36" i="7" s="1"/>
  <c r="D57" i="3"/>
  <c r="D36" i="7" s="1"/>
  <c r="C57" i="3"/>
  <c r="C36" i="7" s="1"/>
  <c r="D50" i="3"/>
  <c r="D32" i="7" s="1"/>
  <c r="E43" i="3"/>
  <c r="D43" i="3"/>
  <c r="C43" i="3"/>
  <c r="E36" i="3"/>
  <c r="D36" i="3"/>
  <c r="C36" i="3"/>
  <c r="E29" i="3"/>
  <c r="E19" i="7" s="1"/>
  <c r="D29" i="3"/>
  <c r="C29" i="3"/>
  <c r="D22" i="3"/>
  <c r="E15" i="3"/>
  <c r="E10" i="7" s="1"/>
  <c r="D15" i="3"/>
  <c r="C15" i="3"/>
  <c r="C10" i="7" s="1"/>
  <c r="E8" i="3"/>
  <c r="E6" i="7" s="1"/>
  <c r="D8" i="3"/>
  <c r="C8" i="3"/>
  <c r="C6" i="7" s="1"/>
  <c r="F45" i="8" l="1"/>
  <c r="C53" i="8"/>
  <c r="C23" i="7"/>
  <c r="C49" i="7" s="1"/>
  <c r="C49" i="9" s="1"/>
  <c r="E23" i="7"/>
  <c r="C19" i="7"/>
  <c r="E36" i="9"/>
  <c r="C10" i="9"/>
  <c r="E14" i="7"/>
  <c r="C36" i="9"/>
  <c r="D40" i="7"/>
  <c r="E6" i="9"/>
  <c r="E19" i="9"/>
  <c r="D32" i="9"/>
  <c r="C6" i="9"/>
  <c r="C14" i="7"/>
  <c r="F8" i="3"/>
  <c r="F71" i="3"/>
  <c r="F78" i="3"/>
  <c r="F57" i="3"/>
  <c r="F43" i="3"/>
  <c r="F15" i="3"/>
  <c r="C23" i="9" l="1"/>
  <c r="E23" i="9"/>
  <c r="E27" i="9" s="1"/>
  <c r="E49" i="7"/>
  <c r="E49" i="9" s="1"/>
  <c r="F36" i="7"/>
  <c r="E27" i="7"/>
  <c r="C19" i="9"/>
  <c r="C27" i="7"/>
  <c r="F85" i="3"/>
  <c r="D36" i="9"/>
  <c r="F36" i="9" s="1"/>
  <c r="C14" i="9"/>
  <c r="E10" i="9"/>
  <c r="E14" i="9" s="1"/>
  <c r="F10" i="8"/>
  <c r="F40" i="8"/>
  <c r="F23" i="8"/>
  <c r="F36" i="8"/>
  <c r="F19" i="8"/>
  <c r="F6" i="8"/>
  <c r="F49" i="8" l="1"/>
  <c r="F53" i="8" s="1"/>
  <c r="C27" i="9"/>
  <c r="D40" i="9"/>
  <c r="F14" i="8"/>
  <c r="F27" i="8"/>
  <c r="E50" i="3" l="1"/>
  <c r="E32" i="7" s="1"/>
  <c r="E45" i="7" l="1"/>
  <c r="E64" i="3"/>
  <c r="E53" i="7" l="1"/>
  <c r="E53" i="9" s="1"/>
  <c r="E45" i="9"/>
  <c r="E40" i="7"/>
  <c r="E32" i="9"/>
  <c r="C50" i="3"/>
  <c r="F50" i="3"/>
  <c r="F32" i="7" l="1"/>
  <c r="F40" i="7" s="1"/>
  <c r="C32" i="7"/>
  <c r="E40" i="9"/>
  <c r="F64" i="3"/>
  <c r="C64" i="3"/>
  <c r="C45" i="7" l="1"/>
  <c r="C45" i="9" s="1"/>
  <c r="C32" i="9"/>
  <c r="C40" i="7"/>
  <c r="C53" i="7" l="1"/>
  <c r="C53" i="9" s="1"/>
  <c r="C40" i="9"/>
  <c r="F32" i="9"/>
  <c r="F40" i="9" l="1"/>
  <c r="D23" i="7" l="1"/>
  <c r="D49" i="7" s="1"/>
  <c r="D19" i="7"/>
  <c r="D10" i="7"/>
  <c r="F10" i="7" s="1"/>
  <c r="D6" i="7"/>
  <c r="F6" i="7" s="1"/>
  <c r="F49" i="7" l="1"/>
  <c r="D49" i="9"/>
  <c r="D45" i="7"/>
  <c r="D53" i="7" s="1"/>
  <c r="D27" i="7"/>
  <c r="D19" i="9"/>
  <c r="D6" i="9"/>
  <c r="D14" i="7"/>
  <c r="F14" i="7" s="1"/>
  <c r="D10" i="9"/>
  <c r="D23" i="9"/>
  <c r="F45" i="7" l="1"/>
  <c r="D45" i="9"/>
  <c r="F45" i="9" s="1"/>
  <c r="F49" i="9"/>
  <c r="D53" i="9"/>
  <c r="F53" i="9" s="1"/>
  <c r="F53" i="7"/>
  <c r="F10" i="9"/>
  <c r="F23" i="9"/>
  <c r="D14" i="9"/>
  <c r="F14" i="9" s="1"/>
  <c r="F6" i="9"/>
  <c r="D27" i="9"/>
  <c r="F19" i="9"/>
  <c r="F27" i="9" l="1"/>
  <c r="E22" i="3"/>
  <c r="F22" i="3"/>
  <c r="C22" i="3"/>
</calcChain>
</file>

<file path=xl/sharedStrings.xml><?xml version="1.0" encoding="utf-8"?>
<sst xmlns="http://schemas.openxmlformats.org/spreadsheetml/2006/main" count="927" uniqueCount="88">
  <si>
    <t>Tab. I.2.1A - Spese e contributi correnti delle Regioni e delle Provincie Autonome nel settore dei trasporti distinti per Ripartizione Geografica e Programmi -Anno 2023</t>
  </si>
  <si>
    <t xml:space="preserve">Missione 10 - Trasporti e diritto alla mobilità </t>
  </si>
  <si>
    <t xml:space="preserve">a) Impegni per spese correnti - Spese correnti dirette (tutti i macroaggregati diversi da 04)  </t>
  </si>
  <si>
    <t xml:space="preserve">Titolo I - Spese correnti -  Codice Missione 10 - Trasporti e diritto alla mobilità </t>
  </si>
  <si>
    <t>Italia Settentrionale</t>
  </si>
  <si>
    <t>Italia Centrale</t>
  </si>
  <si>
    <t>Italia Meridionale e Insulare</t>
  </si>
  <si>
    <t>Totale Italia</t>
  </si>
  <si>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</si>
  <si>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</si>
  <si>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</si>
  <si>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</si>
  <si>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</si>
  <si>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Programma 06: Politica regionale diritto alla mobilità</t>
  </si>
  <si>
    <t xml:space="preserve">b) Impegni per spese correnti  - Contributi e trasferimenti correnti (Macro-aggregato 04 - Trasferimenti correnti) </t>
  </si>
  <si>
    <t xml:space="preserve">c) (a+b) Impegni per spese correnti - Totale spese correnti </t>
  </si>
  <si>
    <t>d) Pagamenti in conto competenza per spese correnti  - Spese correnti dirette (tutti i macroaggregati diversi da 04)</t>
  </si>
  <si>
    <t>Totale Programmi</t>
  </si>
  <si>
    <t xml:space="preserve"> </t>
  </si>
  <si>
    <t>e) Pagamenti in conto competenza per spese correnti - Contributi e trasferimenti correnti (Macro-aggregato 04 - Trasferimenti correnti)</t>
  </si>
  <si>
    <t xml:space="preserve">f) (d+e) Pagamenti in conto competenza per spese correnti -Totale spese correnti  </t>
  </si>
  <si>
    <t>g) Pagamenti in conto residui per spese correnti - Spese correnti dirette (tutti i macroaggregati diversi da 04)</t>
  </si>
  <si>
    <t xml:space="preserve">h) Pagamenti in conto residui per spese correnti - Contributi e trasferimenti correnti (Macro-aggregato 04 - Trasferimenti correnti) </t>
  </si>
  <si>
    <t xml:space="preserve">i) (g+h) Pagamenti in conto residui per spese correnti - Totale spese correnti  </t>
  </si>
  <si>
    <t>l)Totale pagamenti in conto competenza + in conto residui per spese correnti - Spese correnti dirette (tutti i macroaggregati diversi da 04)</t>
  </si>
  <si>
    <t xml:space="preserve">m) Totale pagamenti in conto competenza + in conto residui per spese correnti - Contributi e trasferimenti correnti (Macro-aggregato 04 - Trasferimenti correnti) </t>
  </si>
  <si>
    <t xml:space="preserve">n) (l+m) Totale pagamenti in conto competenza + in conto residui per spese correnti - Totale spese correnti </t>
  </si>
  <si>
    <t>Tab. I.2.2A - Spese e contributi in conto capitale delle Regioni e delle Provincie Autonome nel settore dei trasporti distinti per Ripartizione Geografica e Programmi -Anno 2023</t>
  </si>
  <si>
    <t>a) Impegni per spese in conto capitale - Spese in conto capitale dirette (tutti i macroaggregati diversi da 04)</t>
  </si>
  <si>
    <t xml:space="preserve">Titolo II - Spese in Conto Capitale  - Codice Missione 10 - Trasporti e diritto alla mobilità - </t>
  </si>
  <si>
    <t>b) Impegni per spese in conto capitale - Contributi e trasferimenti in conto capitale (Macro-aggregato 04 - Trasferimenti in conto capitale)</t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</si>
  <si>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in conto capitale - Totale spese in conto capitale</t>
    </r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</si>
  <si>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</si>
  <si>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</si>
  <si>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r>
      <rPr>
        <b/>
        <i/>
        <sz val="11"/>
        <rFont val="Times New Roman"/>
        <family val="1"/>
      </rPr>
      <t xml:space="preserve">f) (d+e) </t>
    </r>
    <r>
      <rPr>
        <i/>
        <sz val="11"/>
        <rFont val="Times New Roman"/>
        <family val="1"/>
      </rPr>
      <t>Pagamenti in conto competenza per spese in conto capitale  - Totale spese in conto capitale</t>
    </r>
  </si>
  <si>
    <t>g) Pagamenti in conto residui per spese in conto capitale - Spese in conto capitale dirette (tutti i macroaggregati diversi da 04)</t>
  </si>
  <si>
    <t>h) Pagamenti in conto residui per spese in conto capitale - Contributi e trasferimenti in conto capitale (Macro-aggregato 04 - Trasferimenti in conto capitale)</t>
  </si>
  <si>
    <r>
      <rPr>
        <b/>
        <i/>
        <sz val="11"/>
        <rFont val="Times New Roman"/>
        <family val="1"/>
      </rPr>
      <t xml:space="preserve">i) (g+h) </t>
    </r>
    <r>
      <rPr>
        <i/>
        <sz val="11"/>
        <rFont val="Times New Roman"/>
        <family val="1"/>
      </rPr>
      <t>Pagamenti in conto residui per spese in conto capitale - Totale spese in conto capitale</t>
    </r>
  </si>
  <si>
    <t>l) Totale pagamenti (in conto competenza + in conto residui) per spese in conto capitale - Spese in conto capitale dirette (tutti i macroaggregati diversi da 04)</t>
  </si>
  <si>
    <t>m) Totale pagamenti (in conto competenza + in conto residui) per spese in conto capitale - Contributi e trasferimenti in conto capitale (Macro-aggregato 04 - Trasferimenti in conto capitale)</t>
  </si>
  <si>
    <r>
      <rPr>
        <b/>
        <i/>
        <sz val="11"/>
        <rFont val="Times New Roman"/>
        <family val="1"/>
      </rPr>
      <t>n) (l+m)</t>
    </r>
    <r>
      <rPr>
        <i/>
        <sz val="11"/>
        <rFont val="Times New Roman"/>
        <family val="1"/>
      </rPr>
      <t xml:space="preserve"> Totale pagamenti (in conto competenza + in conto residui) per spese in conto capitale  - Totale spese in conto capitale</t>
    </r>
  </si>
  <si>
    <t>Tab. I.2.3A - Spese e contributi in conto capitale delle Regioni e delle Provincie Autonome nel settore dei trasporti distinti per Ripartizione Geografica e Programmi -Anno 2023</t>
  </si>
  <si>
    <t xml:space="preserve">Missione 12 - Diritti sociali, politiche sociali e famiglia </t>
  </si>
  <si>
    <t>a) Impegni per spese correnti  - Spese correnti dirette (tutti i macroaggregati diversi da 04)</t>
  </si>
  <si>
    <t>Titolo I - Spese correnti -  Codice Missione 12 - Intervernti per disabilità e anziani</t>
  </si>
  <si>
    <t>Programma 02: Interventi per la disabilità*</t>
  </si>
  <si>
    <t>Programma 03: Interventi per gli anziani</t>
  </si>
  <si>
    <t>(*) Contributi 20% ad Aziende Sanitarie locali per l'adattamentodi veicoli destinati al trasporto di persone con disabilità e per la modifica degli strumenti di guida</t>
  </si>
  <si>
    <t>b) Impegni per spese correnti  - Contributi e trasferimenti correnti (Macro-aggregato 04 - Trasferimenti correnti)</t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</si>
  <si>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 - Totale spese correnti</t>
    </r>
  </si>
  <si>
    <t>Programma 02: Interventi per la disabilità</t>
  </si>
  <si>
    <t>e) Pagamenti in conto competenza per spese correnti  - Contributi e trasferimenti correnti (Macro-aggregato 04 - Trasferimenti correnti)</t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</si>
  <si>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 - Totale spese correnti</t>
    </r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</si>
  <si>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</si>
  <si>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</si>
  <si>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 - Totale spese correnti</t>
    </r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</si>
  <si>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</si>
  <si>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</si>
  <si>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in conto competenza + in conto residui per spese correnti  - Totale spese correnti</t>
    </r>
  </si>
  <si>
    <t>Tab. I.2.4A - Spese e contributi in conto capitale delle Regioni e delle Provincie Autonome nel settore dei trasporti distinti per Ripartizione Geografica e Programmi -Anno 2023</t>
  </si>
  <si>
    <t>Titolo II - Spese in Conto Capitale -  Codice Missione 12 - Intervernti per disabilità e anziani</t>
  </si>
  <si>
    <t>(*) Contributi in favore dei comuni ed altre amministrazioni locali n.a.c. per eliminazione delle barriere architettoniche</t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</si>
  <si>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in conto capitale  - Totale spese in conto capitale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</si>
  <si>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in conto capitale - Totale spese in conto capitale</t>
    </r>
  </si>
  <si>
    <t>Tab. I.2.5A - Totale spese e contributi correnti delle Regioni e delle Province Autonome nel settore dei trasporti distinti per Ripartizione Geografica e Programmi - Anno 2023</t>
  </si>
  <si>
    <t xml:space="preserve">Titolo I - Spese correnti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</si>
  <si>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i/>
        <sz val="10"/>
        <rFont val="timesoman"/>
      </rPr>
      <t xml:space="preserve">c) (a+b) </t>
    </r>
    <r>
      <rPr>
        <i/>
        <sz val="10"/>
        <rFont val="timesoman"/>
      </rPr>
      <t xml:space="preserve">Impegni per spese correnti - Totale spese correnti </t>
    </r>
  </si>
  <si>
    <r>
      <rPr>
        <b/>
        <i/>
        <sz val="10"/>
        <rFont val="timesoman"/>
      </rPr>
      <t>f) (d+e)</t>
    </r>
    <r>
      <rPr>
        <i/>
        <sz val="10"/>
        <rFont val="timesoman"/>
      </rPr>
      <t xml:space="preserve"> Pagamenti in conto competenza per spese correnti -Totale spese correnti  </t>
    </r>
  </si>
  <si>
    <t xml:space="preserve">g) Pagamenti in conto residui per spese correnti - Spese correnti dirette (tutti i macroaggregati diversi da 04) </t>
  </si>
  <si>
    <r>
      <rPr>
        <b/>
        <i/>
        <sz val="10"/>
        <rFont val="timesoman"/>
      </rPr>
      <t xml:space="preserve">i) (g+h) </t>
    </r>
    <r>
      <rPr>
        <i/>
        <sz val="10"/>
        <rFont val="timesoman"/>
      </rPr>
      <t xml:space="preserve">Pagamenti in conto residui per spese correnti - Totale spese correnti  </t>
    </r>
  </si>
  <si>
    <t xml:space="preserve">l)Totale pagamenti in conto competenza + in conto residui per spese correnti - Spese correnti dirette </t>
  </si>
  <si>
    <r>
      <rPr>
        <b/>
        <i/>
        <sz val="10"/>
        <rFont val="timesoman"/>
      </rPr>
      <t xml:space="preserve">n) (l+m) </t>
    </r>
    <r>
      <rPr>
        <i/>
        <sz val="10"/>
        <rFont val="timesoman"/>
      </rPr>
      <t xml:space="preserve">Totale pagamenti in conto competenza + in conto residui per spese correnti Totale spese correnti </t>
    </r>
  </si>
  <si>
    <t>Tab. I.2.6A - Totale spese e contributi in conto capitale delle Regioni e delle Province Autonome nel settore dei trasporti distinti per Ripartizione Geografica e Programmi - Anno 2023</t>
  </si>
  <si>
    <t xml:space="preserve">Titolo II - Spese correnti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</si>
  <si>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Tab. I.2.7A - Totale spese e contributi correnti ed in conto capitale delle Regioni e delle Province Autonome nel settore dei trasporti distinti per Ripartizione Geografica e Programmi - Anno 2023</t>
  </si>
  <si>
    <t>a) Impegni per spese correnti + spese in  conto capitale - dirette in conto capitale (tutti i macroaggregati diversi da 04)</t>
  </si>
  <si>
    <t>Ttolo I - Spese Correnti + Titolo II - Spese in Conto Capitale  - Miss. 10 - 12</t>
  </si>
  <si>
    <t>b) Impegni per spese correnti + spese  in conto capitale - Contributi e trasferimenti in conto capitale (Macro-aggregato 04 - Trasferimenti in conto capitale)</t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</si>
  <si>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+ spese in conto capitale - Totale spese correnti + spese in conto capitale</t>
    </r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</si>
  <si>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</si>
  <si>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</si>
  <si>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+ spese in conto capitale  - Totale spese in conto capitale + spese correnti</t>
    </r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</si>
  <si>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</si>
  <si>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</si>
  <si>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+ spese in conto capitale - Totale spese in conto capitale + Totale Spese correnti</t>
    </r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</si>
  <si>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</si>
  <si>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</si>
  <si>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(in conto competenza + in conto residui) per spese correnti + spese in conto capitale  - Totale spese in conto capitale + Totale Spese correnti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</si>
</sst>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€&quot;\ #,##0.00"/>
    <numFmt numFmtId="165" formatCode="_-* #,##0.0_-;\-* #,##0.0_-;_-* &quot;-&quot;??_-;_-@_-"/>
    <numFmt numFmtId="166" formatCode="_-* #,##0.0_-;\-* #,##0.0_-;_-* &quot;-&quot;?_-;_-@_-"/>
    <numFmt numFmtId="167" formatCode="_-* #,##0.00_-;\-* #,##0.00_-;_-* &quot;-&quot;?_-;_-@_-"/>
    <numFmt numFmtId="168" formatCode="#,##0.00\ &quot;€&quot;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0"/>
      <name val="timesoman"/>
    </font>
    <font>
      <b/>
      <sz val="12"/>
      <name val="timesoman"/>
    </font>
    <font>
      <sz val="10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b/>
      <sz val="12"/>
      <color rgb="FF00B050"/>
      <name val="timesoman"/>
    </font>
    <font>
      <sz val="11"/>
      <color rgb="FF00B050"/>
      <name val="Times New Roman"/>
      <family val="1"/>
    </font>
    <font>
      <b/>
      <i/>
      <sz val="10"/>
      <name val="timesoman"/>
    </font>
    <font>
      <b/>
      <i/>
      <sz val="11"/>
      <name val="Times New Roman"/>
      <family val="1"/>
    </font>
    <font>
      <sz val="11"/>
      <color theme="1"/>
      <name val="Calibri"/>
      <family val="2"/>
      <scheme val="minor"/>
    </font>
    <font>
      <i/>
      <sz val="11"/>
      <name val="timesoman"/>
    </font>
    <font>
      <sz val="12"/>
      <name val="Times New Roman"/>
      <family val="1"/>
    </font>
    <font>
      <sz val="12"/>
      <name val="times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11">
    <xf numFmtId="0" fontId="0" fillId="0" borderId="0" xfId="0"/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64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8" fillId="0" borderId="4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2" fillId="0" borderId="0" xfId="0" applyNumberFormat="1" applyFont="1"/>
    <xf numFmtId="164" fontId="2" fillId="0" borderId="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5" fontId="7" fillId="0" borderId="0" xfId="1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15" fillId="0" borderId="8" xfId="1" applyNumberFormat="1" applyFont="1" applyBorder="1" applyAlignment="1">
      <alignment vertical="center"/>
    </xf>
    <xf numFmtId="165" fontId="3" fillId="0" borderId="0" xfId="1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vertical="center"/>
    </xf>
    <xf numFmtId="0" fontId="20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13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43" fontId="7" fillId="0" borderId="0" xfId="1" applyFont="1" applyAlignment="1">
      <alignment vertical="center"/>
    </xf>
    <xf numFmtId="167" fontId="3" fillId="0" borderId="0" xfId="0" applyNumberFormat="1" applyFont="1" applyAlignment="1">
      <alignment vertical="center"/>
    </xf>
    <xf numFmtId="43" fontId="3" fillId="0" borderId="8" xfId="1" applyFont="1" applyBorder="1" applyAlignment="1">
      <alignment vertical="center"/>
    </xf>
    <xf numFmtId="164" fontId="22" fillId="0" borderId="3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22" fillId="0" borderId="5" xfId="0" applyFont="1" applyBorder="1" applyAlignment="1">
      <alignment horizontal="center" vertical="center"/>
    </xf>
    <xf numFmtId="164" fontId="22" fillId="0" borderId="6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4" fontId="21" fillId="0" borderId="3" xfId="0" applyNumberFormat="1" applyFont="1" applyBorder="1" applyAlignment="1">
      <alignment vertical="center"/>
    </xf>
    <xf numFmtId="164" fontId="21" fillId="0" borderId="11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7" xfId="0" applyNumberFormat="1" applyFont="1" applyBorder="1"/>
    <xf numFmtId="164" fontId="4" fillId="0" borderId="6" xfId="0" applyNumberFormat="1" applyFont="1" applyBorder="1"/>
    <xf numFmtId="164" fontId="21" fillId="0" borderId="3" xfId="0" applyNumberFormat="1" applyFont="1" applyBorder="1"/>
    <xf numFmtId="43" fontId="10" fillId="0" borderId="8" xfId="1" applyFont="1" applyBorder="1" applyAlignment="1">
      <alignment vertical="center"/>
    </xf>
    <xf numFmtId="164" fontId="21" fillId="0" borderId="6" xfId="0" applyNumberFormat="1" applyFont="1" applyBorder="1" applyAlignment="1">
      <alignment vertical="center"/>
    </xf>
    <xf numFmtId="164" fontId="21" fillId="0" borderId="9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164" fontId="7" fillId="0" borderId="0" xfId="1" applyNumberFormat="1" applyFont="1" applyAlignment="1">
      <alignment vertical="center"/>
    </xf>
    <xf numFmtId="164" fontId="21" fillId="0" borderId="10" xfId="0" applyNumberFormat="1" applyFont="1" applyBorder="1" applyAlignment="1">
      <alignment vertical="center"/>
    </xf>
    <xf numFmtId="164" fontId="3" fillId="0" borderId="0" xfId="1" applyNumberFormat="1" applyFont="1" applyAlignment="1">
      <alignment vertical="center"/>
    </xf>
    <xf numFmtId="164" fontId="5" fillId="0" borderId="0" xfId="1" applyNumberFormat="1" applyFont="1" applyAlignment="1">
      <alignment vertical="center"/>
    </xf>
    <xf numFmtId="164" fontId="22" fillId="0" borderId="11" xfId="0" applyNumberFormat="1" applyFont="1" applyBorder="1" applyAlignment="1">
      <alignment vertical="center"/>
    </xf>
    <xf numFmtId="164" fontId="10" fillId="0" borderId="11" xfId="0" applyNumberFormat="1" applyFont="1" applyBorder="1" applyAlignment="1">
      <alignment vertical="center"/>
    </xf>
    <xf numFmtId="2" fontId="3" fillId="0" borderId="0" xfId="0" applyNumberFormat="1" applyFont="1"/>
    <xf numFmtId="168" fontId="3" fillId="0" borderId="0" xfId="0" applyNumberFormat="1" applyFont="1"/>
    <xf numFmtId="164" fontId="10" fillId="0" borderId="8" xfId="1" applyNumberFormat="1" applyFont="1" applyBorder="1" applyAlignment="1">
      <alignment vertical="center"/>
    </xf>
    <xf numFmtId="164" fontId="10" fillId="2" borderId="6" xfId="0" applyNumberFormat="1" applyFont="1" applyFill="1" applyBorder="1" applyAlignment="1">
      <alignment vertical="center"/>
    </xf>
    <xf numFmtId="168" fontId="7" fillId="0" borderId="0" xfId="0" applyNumberFormat="1" applyFont="1" applyAlignment="1">
      <alignment vertical="center"/>
    </xf>
    <xf numFmtId="164" fontId="10" fillId="2" borderId="3" xfId="0" applyNumberFormat="1" applyFont="1" applyFill="1" applyBorder="1" applyAlignment="1">
      <alignment vertical="center"/>
    </xf>
    <xf numFmtId="164" fontId="4" fillId="2" borderId="6" xfId="0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vertical="center"/>
    </xf>
    <xf numFmtId="164" fontId="4" fillId="2" borderId="7" xfId="0" applyNumberFormat="1" applyFont="1" applyFill="1" applyBorder="1"/>
    <xf numFmtId="43" fontId="7" fillId="2" borderId="0" xfId="1" applyFont="1" applyFill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7" fillId="2" borderId="0" xfId="0" applyNumberFormat="1" applyFont="1" applyFill="1" applyAlignment="1">
      <alignment vertical="center"/>
    </xf>
    <xf numFmtId="43" fontId="3" fillId="2" borderId="0" xfId="1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4" fillId="2" borderId="7" xfId="0" applyNumberFormat="1" applyFont="1" applyFill="1" applyBorder="1" applyAlignment="1">
      <alignment vertical="center"/>
    </xf>
    <xf numFmtId="43" fontId="3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/>
    </xf>
    <xf numFmtId="164" fontId="14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" fillId="0" borderId="8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33</xdr:row>
      <xdr:rowOff>0</xdr:rowOff>
    </xdr:from>
    <xdr:to>
      <xdr:col>6</xdr:col>
      <xdr:colOff>0</xdr:colOff>
      <xdr:row>33</xdr:row>
      <xdr:rowOff>76200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95</xdr:row>
      <xdr:rowOff>0</xdr:rowOff>
    </xdr:from>
    <xdr:to>
      <xdr:col>5</xdr:col>
      <xdr:colOff>2038350</xdr:colOff>
      <xdr:row>95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32</xdr:row>
      <xdr:rowOff>180975</xdr:rowOff>
    </xdr:from>
    <xdr:to>
      <xdr:col>6</xdr:col>
      <xdr:colOff>0</xdr:colOff>
      <xdr:row>33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1025" y="7972425"/>
          <a:ext cx="89154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63</xdr:row>
      <xdr:rowOff>171450</xdr:rowOff>
    </xdr:from>
    <xdr:to>
      <xdr:col>6</xdr:col>
      <xdr:colOff>0</xdr:colOff>
      <xdr:row>64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56876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95</xdr:row>
      <xdr:rowOff>0</xdr:rowOff>
    </xdr:from>
    <xdr:to>
      <xdr:col>6</xdr:col>
      <xdr:colOff>0</xdr:colOff>
      <xdr:row>95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90550" y="234981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23</xdr:row>
      <xdr:rowOff>66675</xdr:rowOff>
    </xdr:from>
    <xdr:to>
      <xdr:col>5</xdr:col>
      <xdr:colOff>1981200</xdr:colOff>
      <xdr:row>23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71500" y="5381625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44</xdr:row>
      <xdr:rowOff>104775</xdr:rowOff>
    </xdr:from>
    <xdr:to>
      <xdr:col>5</xdr:col>
      <xdr:colOff>2028825</xdr:colOff>
      <xdr:row>44</xdr:row>
      <xdr:rowOff>180975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1025" y="10229850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65</xdr:row>
      <xdr:rowOff>85724</xdr:rowOff>
    </xdr:from>
    <xdr:to>
      <xdr:col>5</xdr:col>
      <xdr:colOff>1990725</xdr:colOff>
      <xdr:row>65</xdr:row>
      <xdr:rowOff>190499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81025" y="15020924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66675</xdr:rowOff>
    </xdr:from>
    <xdr:to>
      <xdr:col>5</xdr:col>
      <xdr:colOff>2038350</xdr:colOff>
      <xdr:row>23</xdr:row>
      <xdr:rowOff>142875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54387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9525</xdr:colOff>
      <xdr:row>44</xdr:row>
      <xdr:rowOff>57150</xdr:rowOff>
    </xdr:from>
    <xdr:to>
      <xdr:col>6</xdr:col>
      <xdr:colOff>0</xdr:colOff>
      <xdr:row>44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00075" y="102393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65</xdr:row>
      <xdr:rowOff>47625</xdr:rowOff>
    </xdr:from>
    <xdr:to>
      <xdr:col>5</xdr:col>
      <xdr:colOff>2038350</xdr:colOff>
      <xdr:row>65</xdr:row>
      <xdr:rowOff>123825</xdr:rowOff>
    </xdr:to>
    <xdr:sp macro="" textlink="">
      <xdr:nvSpPr>
        <xdr:cNvPr id="5" name="Freccia bidirezionale orizzonta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90550" y="150399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5</xdr:col>
      <xdr:colOff>2028825</xdr:colOff>
      <xdr:row>15</xdr:row>
      <xdr:rowOff>47625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1025" y="4514850"/>
          <a:ext cx="103632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19050</xdr:rowOff>
    </xdr:from>
    <xdr:to>
      <xdr:col>5</xdr:col>
      <xdr:colOff>2019300</xdr:colOff>
      <xdr:row>28</xdr:row>
      <xdr:rowOff>66675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71500" y="8172450"/>
          <a:ext cx="10363200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41</xdr:row>
      <xdr:rowOff>0</xdr:rowOff>
    </xdr:from>
    <xdr:to>
      <xdr:col>5</xdr:col>
      <xdr:colOff>2028825</xdr:colOff>
      <xdr:row>41</xdr:row>
      <xdr:rowOff>38100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81025" y="11715750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6</xdr:col>
      <xdr:colOff>0</xdr:colOff>
      <xdr:row>15</xdr:row>
      <xdr:rowOff>57150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1025" y="4391025"/>
          <a:ext cx="89154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28575</xdr:rowOff>
    </xdr:from>
    <xdr:to>
      <xdr:col>6</xdr:col>
      <xdr:colOff>0</xdr:colOff>
      <xdr:row>28</xdr:row>
      <xdr:rowOff>95250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71500" y="8467725"/>
          <a:ext cx="892492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40</xdr:row>
      <xdr:rowOff>161925</xdr:rowOff>
    </xdr:from>
    <xdr:to>
      <xdr:col>6</xdr:col>
      <xdr:colOff>0</xdr:colOff>
      <xdr:row>41</xdr:row>
      <xdr:rowOff>9525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71500" y="12468225"/>
          <a:ext cx="8924925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41</xdr:row>
      <xdr:rowOff>19050</xdr:rowOff>
    </xdr:from>
    <xdr:to>
      <xdr:col>5</xdr:col>
      <xdr:colOff>2047874</xdr:colOff>
      <xdr:row>41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09599" y="11182350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28</xdr:row>
      <xdr:rowOff>9525</xdr:rowOff>
    </xdr:from>
    <xdr:to>
      <xdr:col>5</xdr:col>
      <xdr:colOff>1990724</xdr:colOff>
      <xdr:row>28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90549" y="7648575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561974</xdr:colOff>
      <xdr:row>15</xdr:row>
      <xdr:rowOff>19050</xdr:rowOff>
    </xdr:from>
    <xdr:to>
      <xdr:col>5</xdr:col>
      <xdr:colOff>1962149</xdr:colOff>
      <xdr:row>15</xdr:row>
      <xdr:rowOff>64769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61974" y="4133850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ccardo.maresca/Desktop/Per%20Riccardo-da%20girolamo/spese%20regioni%202021-2022/File%20Regioni%20New/File%20Regioni%20Tabellone%20Generale%202021/Spese%20delle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1_Missione 10 spese correnti"/>
      <sheetName val="Mod_1Miss_10 spese in conto cap"/>
      <sheetName val="Mod1_Mis.12 spese correnti"/>
      <sheetName val="Mod_1 Mis.12 spese in conto cap"/>
      <sheetName val="Mod2_estesa stradale"/>
    </sheetNames>
    <sheetDataSet>
      <sheetData sheetId="0">
        <row r="15">
          <cell r="B15">
            <v>778597147.37000012</v>
          </cell>
          <cell r="C15">
            <v>300515690.57999998</v>
          </cell>
          <cell r="D15">
            <v>626907186.63999999</v>
          </cell>
          <cell r="E15">
            <v>4455535.01</v>
          </cell>
          <cell r="F15">
            <v>174771436.84</v>
          </cell>
          <cell r="G15">
            <v>5828531.71</v>
          </cell>
          <cell r="J15">
            <v>669964172.94000006</v>
          </cell>
          <cell r="K15">
            <v>1986222058.9800003</v>
          </cell>
          <cell r="L15">
            <v>20365910.009999998</v>
          </cell>
          <cell r="M15">
            <v>991769.36</v>
          </cell>
          <cell r="N15">
            <v>72384414.209999993</v>
          </cell>
          <cell r="O15">
            <v>0</v>
          </cell>
          <cell r="Z15">
            <v>652926175.06000018</v>
          </cell>
          <cell r="AA15">
            <v>256476249.69999996</v>
          </cell>
          <cell r="AB15">
            <v>1044582.6900000002</v>
          </cell>
          <cell r="AC15">
            <v>3698379.75</v>
          </cell>
          <cell r="AD15">
            <v>190025643.07999998</v>
          </cell>
          <cell r="AE15">
            <v>5685684.7199999997</v>
          </cell>
          <cell r="AH15">
            <v>388200370.88</v>
          </cell>
          <cell r="AI15">
            <v>1488419601.3699999</v>
          </cell>
          <cell r="AJ15">
            <v>19017240.060000002</v>
          </cell>
          <cell r="AK15">
            <v>123424.14</v>
          </cell>
          <cell r="AL15">
            <v>18454904.629999999</v>
          </cell>
          <cell r="AM15">
            <v>0</v>
          </cell>
          <cell r="AP15">
            <v>1041126545.9400001</v>
          </cell>
          <cell r="AQ15">
            <v>1744895851.0699999</v>
          </cell>
          <cell r="AR15">
            <v>20061822.75</v>
          </cell>
          <cell r="AS15">
            <v>3821803.89</v>
          </cell>
          <cell r="AT15">
            <v>208480547.71000001</v>
          </cell>
          <cell r="AU15">
            <v>5685684.7199999997</v>
          </cell>
          <cell r="AX15">
            <v>74000847.579999983</v>
          </cell>
          <cell r="AY15">
            <v>28232125.169999998</v>
          </cell>
          <cell r="AZ15">
            <v>106992.91999999993</v>
          </cell>
          <cell r="BA15">
            <v>634424.89999999991</v>
          </cell>
          <cell r="BB15">
            <v>27774928.829999998</v>
          </cell>
          <cell r="BC15">
            <v>7344131.5199999996</v>
          </cell>
          <cell r="BF15">
            <v>173288370.63</v>
          </cell>
          <cell r="BG15">
            <v>260861705.02999997</v>
          </cell>
          <cell r="BH15">
            <v>2346706.4800000004</v>
          </cell>
          <cell r="BI15">
            <v>360896.61</v>
          </cell>
          <cell r="BJ15">
            <v>1044962.1499999999</v>
          </cell>
          <cell r="BK15">
            <v>0</v>
          </cell>
        </row>
        <row r="20">
          <cell r="B20">
            <v>587368222.42999995</v>
          </cell>
          <cell r="C20">
            <v>746098463.43000007</v>
          </cell>
          <cell r="D20">
            <v>33005687.550000001</v>
          </cell>
          <cell r="E20">
            <v>271384.63</v>
          </cell>
          <cell r="F20">
            <v>22824248.52</v>
          </cell>
          <cell r="G20">
            <v>129762.01</v>
          </cell>
          <cell r="J20">
            <v>54119720.380000003</v>
          </cell>
          <cell r="K20">
            <v>217047529.10000002</v>
          </cell>
          <cell r="L20">
            <v>8070693.4199999999</v>
          </cell>
          <cell r="M20">
            <v>7824628.1199999992</v>
          </cell>
          <cell r="N20">
            <v>21713001.829999998</v>
          </cell>
          <cell r="O20">
            <v>0</v>
          </cell>
          <cell r="Z20">
            <v>462213742.68999994</v>
          </cell>
          <cell r="AA20">
            <v>626271073.97000003</v>
          </cell>
          <cell r="AB20">
            <v>29299218.09</v>
          </cell>
          <cell r="AC20">
            <v>157505.63</v>
          </cell>
          <cell r="AD20">
            <v>22125378.389999997</v>
          </cell>
          <cell r="AE20">
            <v>129711.01999999999</v>
          </cell>
          <cell r="AH20">
            <v>47941141.140000001</v>
          </cell>
          <cell r="AI20">
            <v>496887072.64000005</v>
          </cell>
          <cell r="AJ20">
            <v>5374253.5800000001</v>
          </cell>
          <cell r="AK20">
            <v>6727128.1200000001</v>
          </cell>
          <cell r="AL20">
            <v>43957505.75</v>
          </cell>
          <cell r="AM20">
            <v>0</v>
          </cell>
          <cell r="AP20">
            <v>510154883.82999992</v>
          </cell>
          <cell r="AQ20">
            <v>1123158146.6100001</v>
          </cell>
          <cell r="AR20">
            <v>34673471.670000002</v>
          </cell>
          <cell r="AS20">
            <v>6884633.75</v>
          </cell>
          <cell r="AT20">
            <v>66082884.140000001</v>
          </cell>
          <cell r="AU20">
            <v>129711.01999999999</v>
          </cell>
          <cell r="AX20">
            <v>100402079.02</v>
          </cell>
          <cell r="AY20">
            <v>117940223.96000002</v>
          </cell>
          <cell r="AZ20">
            <v>3429794.6799999997</v>
          </cell>
          <cell r="BA20">
            <v>76663.839999999997</v>
          </cell>
          <cell r="BB20">
            <v>622727.64</v>
          </cell>
          <cell r="BC20">
            <v>2991.2</v>
          </cell>
          <cell r="BF20">
            <v>9597474.629999999</v>
          </cell>
          <cell r="BG20">
            <v>294898096.54000002</v>
          </cell>
          <cell r="BH20">
            <v>1492169.84</v>
          </cell>
          <cell r="BI20">
            <v>4522940.8899999997</v>
          </cell>
          <cell r="BJ20">
            <v>8320626</v>
          </cell>
          <cell r="BK20">
            <v>0</v>
          </cell>
        </row>
        <row r="29">
          <cell r="B29">
            <v>1281173695.55</v>
          </cell>
          <cell r="C29">
            <v>1638415556.1800001</v>
          </cell>
          <cell r="D29">
            <v>119600574.63</v>
          </cell>
          <cell r="E29">
            <v>55502900.719999991</v>
          </cell>
          <cell r="F29">
            <v>2406199.0300000003</v>
          </cell>
          <cell r="G29">
            <v>11996495.899999999</v>
          </cell>
          <cell r="J29">
            <v>12801254.720000001</v>
          </cell>
          <cell r="K29">
            <v>307825050.66000003</v>
          </cell>
          <cell r="L29">
            <v>2337346.4699999997</v>
          </cell>
          <cell r="M29">
            <v>53687601.339999996</v>
          </cell>
          <cell r="N29">
            <v>536260</v>
          </cell>
          <cell r="O29">
            <v>11456301.16</v>
          </cell>
          <cell r="Z29">
            <v>1100184953.47</v>
          </cell>
          <cell r="AA29">
            <v>1320914302.74</v>
          </cell>
          <cell r="AB29">
            <v>88696308.599999994</v>
          </cell>
          <cell r="AC29">
            <v>15323913.040000001</v>
          </cell>
          <cell r="AD29">
            <v>2298883.38</v>
          </cell>
          <cell r="AE29">
            <v>9234971.0999999996</v>
          </cell>
          <cell r="AH29">
            <v>10306495.710000001</v>
          </cell>
          <cell r="AI29">
            <v>265541367.64000002</v>
          </cell>
          <cell r="AJ29">
            <v>1702254.51</v>
          </cell>
          <cell r="AK29">
            <v>39231938.009999998</v>
          </cell>
          <cell r="AL29">
            <v>868560</v>
          </cell>
          <cell r="AM29">
            <v>6520409.8600000003</v>
          </cell>
          <cell r="AP29">
            <v>1110491449.1799998</v>
          </cell>
          <cell r="AQ29">
            <v>1586455670.3800001</v>
          </cell>
          <cell r="AR29">
            <v>90398563.109999999</v>
          </cell>
          <cell r="AS29">
            <v>54555851.049999997</v>
          </cell>
          <cell r="AT29">
            <v>3167443.38</v>
          </cell>
          <cell r="AU29">
            <v>15755380.959999999</v>
          </cell>
          <cell r="AX29">
            <v>141304620.57999998</v>
          </cell>
          <cell r="AY29">
            <v>206146276.64999998</v>
          </cell>
          <cell r="AZ29">
            <v>20823814.760000002</v>
          </cell>
          <cell r="BA29">
            <v>2777545.6700000009</v>
          </cell>
          <cell r="BB29">
            <v>56035.15</v>
          </cell>
          <cell r="BC29">
            <v>839284.36</v>
          </cell>
          <cell r="BF29">
            <v>6730235.96</v>
          </cell>
          <cell r="BG29">
            <v>53169617.039999999</v>
          </cell>
          <cell r="BH29">
            <v>2758761.6100000003</v>
          </cell>
          <cell r="BI29">
            <v>4509157.26</v>
          </cell>
          <cell r="BJ29">
            <v>4090889.18</v>
          </cell>
          <cell r="BK29">
            <v>3229128.18</v>
          </cell>
        </row>
      </sheetData>
      <sheetData sheetId="1">
        <row r="15">
          <cell r="B15">
            <v>114174160.02</v>
          </cell>
          <cell r="C15">
            <v>175230166.60000002</v>
          </cell>
          <cell r="D15">
            <v>20429131.98</v>
          </cell>
          <cell r="E15">
            <v>9445609.7000000011</v>
          </cell>
          <cell r="F15">
            <v>443796886.12</v>
          </cell>
          <cell r="G15">
            <v>7576225.3200000003</v>
          </cell>
          <cell r="J15">
            <v>584933706.00999987</v>
          </cell>
          <cell r="K15">
            <v>69856522.260000005</v>
          </cell>
          <cell r="L15">
            <v>4830051.96</v>
          </cell>
          <cell r="M15">
            <v>0</v>
          </cell>
          <cell r="N15">
            <v>83865796.200000018</v>
          </cell>
          <cell r="O15">
            <v>0</v>
          </cell>
          <cell r="R15">
            <v>699107866.02999997</v>
          </cell>
          <cell r="S15">
            <v>245086688.86000001</v>
          </cell>
          <cell r="T15">
            <v>25259183.940000001</v>
          </cell>
          <cell r="U15">
            <v>9445609.7000000011</v>
          </cell>
          <cell r="V15">
            <v>527662682.32000005</v>
          </cell>
          <cell r="W15">
            <v>7576225.3200000003</v>
          </cell>
          <cell r="Z15">
            <v>91984297.320000023</v>
          </cell>
          <cell r="AA15">
            <v>89803303.819999993</v>
          </cell>
          <cell r="AB15">
            <v>16459212.16</v>
          </cell>
          <cell r="AC15">
            <v>682575.23</v>
          </cell>
          <cell r="AD15">
            <v>335453978.37000006</v>
          </cell>
          <cell r="AE15">
            <v>6643527.4300000006</v>
          </cell>
          <cell r="AH15">
            <v>561663582.76999986</v>
          </cell>
          <cell r="AI15">
            <v>67558422.210000008</v>
          </cell>
          <cell r="AJ15">
            <v>3884421.96</v>
          </cell>
          <cell r="AK15">
            <v>0</v>
          </cell>
          <cell r="AL15">
            <v>75851790.229999989</v>
          </cell>
          <cell r="AM15">
            <v>0</v>
          </cell>
          <cell r="AP15">
            <v>653647880.08999979</v>
          </cell>
          <cell r="AQ15">
            <v>157361726.03</v>
          </cell>
          <cell r="AR15">
            <v>20343634.120000001</v>
          </cell>
          <cell r="AS15">
            <v>682575.23</v>
          </cell>
          <cell r="AT15">
            <v>411305768.60000008</v>
          </cell>
          <cell r="AU15">
            <v>6643527.4300000006</v>
          </cell>
          <cell r="AX15">
            <v>26191990.920000002</v>
          </cell>
          <cell r="AY15">
            <v>104134041.64</v>
          </cell>
          <cell r="AZ15">
            <v>3349060.37</v>
          </cell>
          <cell r="BA15">
            <v>3720384.09</v>
          </cell>
          <cell r="BB15">
            <v>68391327.590000004</v>
          </cell>
          <cell r="BC15">
            <v>5383153.5899999999</v>
          </cell>
          <cell r="BF15">
            <v>17417900.280000001</v>
          </cell>
          <cell r="BG15">
            <v>22174952.159999996</v>
          </cell>
          <cell r="BH15">
            <v>180682.41</v>
          </cell>
          <cell r="BI15">
            <v>0</v>
          </cell>
          <cell r="BJ15">
            <v>13461721.780000001</v>
          </cell>
          <cell r="BK15">
            <v>0</v>
          </cell>
          <cell r="BN15">
            <v>43609891.199999996</v>
          </cell>
          <cell r="BO15">
            <v>126308993.8</v>
          </cell>
          <cell r="BP15">
            <v>3529742.7800000003</v>
          </cell>
          <cell r="BQ15">
            <v>3720384.09</v>
          </cell>
          <cell r="BR15">
            <v>81853049.370000005</v>
          </cell>
          <cell r="BS15">
            <v>5383153.5899999999</v>
          </cell>
          <cell r="BV15">
            <v>118176288.23999998</v>
          </cell>
          <cell r="BW15">
            <v>193937345.46000004</v>
          </cell>
          <cell r="BX15">
            <v>19808272.530000001</v>
          </cell>
          <cell r="BY15">
            <v>4402959.32</v>
          </cell>
          <cell r="BZ15">
            <v>403845305.9600001</v>
          </cell>
          <cell r="CA15">
            <v>12026681.02</v>
          </cell>
          <cell r="CD15">
            <v>579081483.04999983</v>
          </cell>
          <cell r="CE15">
            <v>89733374.370000005</v>
          </cell>
          <cell r="CF15">
            <v>4065104.37</v>
          </cell>
          <cell r="CG15">
            <v>0</v>
          </cell>
          <cell r="CH15">
            <v>89313512.00999999</v>
          </cell>
          <cell r="CI15">
            <v>0</v>
          </cell>
          <cell r="CJ15">
            <v>762193473.79999983</v>
          </cell>
        </row>
        <row r="20">
          <cell r="B20">
            <v>122367658.66999999</v>
          </cell>
          <cell r="C20">
            <v>68539950.439999998</v>
          </cell>
          <cell r="D20">
            <v>5561119.2200000007</v>
          </cell>
          <cell r="E20">
            <v>4618307.3900000006</v>
          </cell>
          <cell r="F20">
            <v>102941583.44000001</v>
          </cell>
          <cell r="G20">
            <v>72006619.700000003</v>
          </cell>
          <cell r="J20">
            <v>1024680.78</v>
          </cell>
          <cell r="K20">
            <v>1133647.69</v>
          </cell>
          <cell r="L20">
            <v>0</v>
          </cell>
          <cell r="M20">
            <v>280000</v>
          </cell>
          <cell r="N20">
            <v>5832447.7300000004</v>
          </cell>
          <cell r="O20">
            <v>4933409.28</v>
          </cell>
          <cell r="R20">
            <v>123392339.44999999</v>
          </cell>
          <cell r="S20">
            <v>69673598.129999995</v>
          </cell>
          <cell r="T20">
            <v>5561119.2200000007</v>
          </cell>
          <cell r="U20">
            <v>4898307.3900000006</v>
          </cell>
          <cell r="V20">
            <v>108774031.17000002</v>
          </cell>
          <cell r="W20">
            <v>76940028.980000004</v>
          </cell>
          <cell r="Z20">
            <v>90067576.719999999</v>
          </cell>
          <cell r="AA20">
            <v>38290942.75</v>
          </cell>
          <cell r="AB20">
            <v>3511140.5599999996</v>
          </cell>
          <cell r="AC20">
            <v>1320950.5900000001</v>
          </cell>
          <cell r="AD20">
            <v>76355394.709999993</v>
          </cell>
          <cell r="AE20">
            <v>55910039.530000001</v>
          </cell>
          <cell r="AH20">
            <v>0</v>
          </cell>
          <cell r="AI20">
            <v>140038.63</v>
          </cell>
          <cell r="AJ20">
            <v>0</v>
          </cell>
          <cell r="AK20">
            <v>280000</v>
          </cell>
          <cell r="AL20">
            <v>4026651.9300000006</v>
          </cell>
          <cell r="AM20">
            <v>2758295.71</v>
          </cell>
          <cell r="AP20">
            <v>90067576.719999999</v>
          </cell>
          <cell r="AQ20">
            <v>38430981.380000003</v>
          </cell>
          <cell r="AR20">
            <v>3511140.5599999996</v>
          </cell>
          <cell r="AS20">
            <v>1600950.59</v>
          </cell>
          <cell r="AT20">
            <v>80382046.639999986</v>
          </cell>
          <cell r="AU20">
            <v>58668335.240000002</v>
          </cell>
          <cell r="AX20">
            <v>36438315.640000001</v>
          </cell>
          <cell r="AY20">
            <v>11691500.98</v>
          </cell>
          <cell r="AZ20">
            <v>1118973.71</v>
          </cell>
          <cell r="BA20">
            <v>1681215.8099999998</v>
          </cell>
          <cell r="BB20">
            <v>13264508.740000002</v>
          </cell>
          <cell r="BC20">
            <v>5595608.5399999991</v>
          </cell>
          <cell r="BF20">
            <v>5479201.3700000001</v>
          </cell>
          <cell r="BG20">
            <v>0</v>
          </cell>
          <cell r="BH20">
            <v>0</v>
          </cell>
          <cell r="BI20">
            <v>0</v>
          </cell>
          <cell r="BJ20">
            <v>156352.89000000001</v>
          </cell>
          <cell r="BK20">
            <v>3430984.16</v>
          </cell>
          <cell r="BN20">
            <v>41917517.009999998</v>
          </cell>
          <cell r="BO20">
            <v>11691500.98</v>
          </cell>
          <cell r="BP20">
            <v>1118973.71</v>
          </cell>
          <cell r="BQ20">
            <v>1681215.8099999998</v>
          </cell>
          <cell r="BR20">
            <v>13420861.630000001</v>
          </cell>
          <cell r="BS20">
            <v>9026592.6999999993</v>
          </cell>
          <cell r="BV20">
            <v>126505892.36</v>
          </cell>
          <cell r="BW20">
            <v>49982443.729999997</v>
          </cell>
          <cell r="BX20">
            <v>4630114.2699999996</v>
          </cell>
          <cell r="BY20">
            <v>3002166.4</v>
          </cell>
          <cell r="BZ20">
            <v>89619903.449999988</v>
          </cell>
          <cell r="CA20">
            <v>61505648.070000008</v>
          </cell>
          <cell r="CD20">
            <v>5479201.3700000001</v>
          </cell>
          <cell r="CE20">
            <v>140038.63</v>
          </cell>
          <cell r="CF20">
            <v>0</v>
          </cell>
          <cell r="CG20">
            <v>280000</v>
          </cell>
          <cell r="CH20">
            <v>4183004.8200000008</v>
          </cell>
          <cell r="CI20">
            <v>6189279.8700000001</v>
          </cell>
          <cell r="CJ20">
            <v>16271524.690000001</v>
          </cell>
        </row>
        <row r="29">
          <cell r="B29">
            <v>294108348.75999999</v>
          </cell>
          <cell r="C29">
            <v>249360536.28000003</v>
          </cell>
          <cell r="D29">
            <v>42162479.229999997</v>
          </cell>
          <cell r="E29">
            <v>8354608.04</v>
          </cell>
          <cell r="F29">
            <v>278622957.51999998</v>
          </cell>
          <cell r="G29">
            <v>501563656.50999999</v>
          </cell>
          <cell r="J29">
            <v>157568376.97999999</v>
          </cell>
          <cell r="K29">
            <v>121601601.12</v>
          </cell>
          <cell r="L29">
            <v>0</v>
          </cell>
          <cell r="M29">
            <v>0</v>
          </cell>
          <cell r="N29">
            <v>7114461.3600000003</v>
          </cell>
          <cell r="O29">
            <v>1360950644.1299999</v>
          </cell>
          <cell r="R29">
            <v>451676725.74000001</v>
          </cell>
          <cell r="S29">
            <v>370962137.40000004</v>
          </cell>
          <cell r="T29">
            <v>42162479.229999997</v>
          </cell>
          <cell r="U29">
            <v>8354608.04</v>
          </cell>
          <cell r="V29">
            <v>285737418.88</v>
          </cell>
          <cell r="W29">
            <v>1862514300.6400001</v>
          </cell>
          <cell r="Z29">
            <v>85885810.309</v>
          </cell>
          <cell r="AA29">
            <v>196537275.94</v>
          </cell>
          <cell r="AB29">
            <v>36534710.489999995</v>
          </cell>
          <cell r="AC29">
            <v>4965043.47</v>
          </cell>
          <cell r="AD29">
            <v>90118754.930000007</v>
          </cell>
          <cell r="AE29">
            <v>101838798.80000001</v>
          </cell>
          <cell r="AH29">
            <v>146026913.06</v>
          </cell>
          <cell r="AI29">
            <v>94482153.579999998</v>
          </cell>
          <cell r="AJ29">
            <v>0</v>
          </cell>
          <cell r="AK29">
            <v>0</v>
          </cell>
          <cell r="AL29">
            <v>0</v>
          </cell>
          <cell r="AM29">
            <v>1124117208.3599999</v>
          </cell>
          <cell r="AP29">
            <v>231912723.36900002</v>
          </cell>
          <cell r="AQ29">
            <v>291019429.51999998</v>
          </cell>
          <cell r="AR29">
            <v>36534710.489999995</v>
          </cell>
          <cell r="AS29">
            <v>4965043.47</v>
          </cell>
          <cell r="AT29">
            <v>90118754.930000007</v>
          </cell>
          <cell r="AU29">
            <v>1225956007.1599998</v>
          </cell>
          <cell r="AX29">
            <v>89051317.599999994</v>
          </cell>
          <cell r="AY29">
            <v>38264766.939999998</v>
          </cell>
          <cell r="AZ29">
            <v>2700865.15</v>
          </cell>
          <cell r="BA29">
            <v>537785.77</v>
          </cell>
          <cell r="BB29">
            <v>29699207.479999997</v>
          </cell>
          <cell r="BC29">
            <v>168522516.15000001</v>
          </cell>
          <cell r="BF29">
            <v>79691959.959999993</v>
          </cell>
          <cell r="BG29">
            <v>16615547.98</v>
          </cell>
          <cell r="BH29">
            <v>0</v>
          </cell>
          <cell r="BI29">
            <v>0</v>
          </cell>
          <cell r="BJ29">
            <v>24432947.100000001</v>
          </cell>
          <cell r="BK29">
            <v>128285140.27</v>
          </cell>
          <cell r="BN29">
            <v>168743277.56</v>
          </cell>
          <cell r="BO29">
            <v>54880314.919999994</v>
          </cell>
          <cell r="BP29">
            <v>2700865.15</v>
          </cell>
          <cell r="BQ29">
            <v>537785.77</v>
          </cell>
          <cell r="BR29">
            <v>54132154.580000006</v>
          </cell>
          <cell r="BS29">
            <v>296807656.42000002</v>
          </cell>
          <cell r="BV29">
            <v>174937127.90900001</v>
          </cell>
          <cell r="BW29">
            <v>234802042.88</v>
          </cell>
          <cell r="BX29">
            <v>39235575.639999993</v>
          </cell>
          <cell r="BY29">
            <v>5502829.2400000002</v>
          </cell>
          <cell r="BZ29">
            <v>119817962.41</v>
          </cell>
          <cell r="CA29">
            <v>270361314.94999999</v>
          </cell>
          <cell r="CD29">
            <v>225718873.01999998</v>
          </cell>
          <cell r="CE29">
            <v>111097701.56</v>
          </cell>
          <cell r="CF29">
            <v>0</v>
          </cell>
          <cell r="CG29">
            <v>0</v>
          </cell>
          <cell r="CH29">
            <v>24432947.100000001</v>
          </cell>
          <cell r="CI29">
            <v>1252402348.6299999</v>
          </cell>
        </row>
        <row r="30">
          <cell r="CD30">
            <v>810279557.43999982</v>
          </cell>
        </row>
      </sheetData>
      <sheetData sheetId="2">
        <row r="15">
          <cell r="B15">
            <v>4059882.8600000013</v>
          </cell>
          <cell r="C15">
            <v>63374276.710000001</v>
          </cell>
          <cell r="F15">
            <v>127628036.84</v>
          </cell>
          <cell r="G15">
            <v>219050415.90000001</v>
          </cell>
          <cell r="N15">
            <v>2724803.4499999983</v>
          </cell>
          <cell r="O15">
            <v>145304.24000000209</v>
          </cell>
          <cell r="R15">
            <v>94267858.200000003</v>
          </cell>
          <cell r="S15">
            <v>142824800.66</v>
          </cell>
          <cell r="Z15">
            <v>1402565.6899999997</v>
          </cell>
          <cell r="AA15">
            <v>4505.7200000002049</v>
          </cell>
          <cell r="AD15">
            <v>32826960.66</v>
          </cell>
          <cell r="AE15">
            <v>8428700.2200000007</v>
          </cell>
          <cell r="AL15">
            <v>4127369.1399999978</v>
          </cell>
          <cell r="AM15">
            <v>149809.96000000229</v>
          </cell>
          <cell r="AP15">
            <v>127094818.86</v>
          </cell>
          <cell r="AQ15">
            <v>151253500.88</v>
          </cell>
        </row>
        <row r="20">
          <cell r="B20">
            <v>0</v>
          </cell>
          <cell r="C20">
            <v>0</v>
          </cell>
          <cell r="F20">
            <v>65297.9</v>
          </cell>
          <cell r="G20">
            <v>532520.39</v>
          </cell>
          <cell r="N20">
            <v>0</v>
          </cell>
          <cell r="O20">
            <v>0</v>
          </cell>
          <cell r="R20">
            <v>63323.43</v>
          </cell>
          <cell r="S20">
            <v>23760</v>
          </cell>
          <cell r="Z20">
            <v>0</v>
          </cell>
          <cell r="AA20">
            <v>0</v>
          </cell>
          <cell r="AD20">
            <v>0</v>
          </cell>
          <cell r="AE20">
            <v>0</v>
          </cell>
          <cell r="AL20">
            <v>0</v>
          </cell>
          <cell r="AM20">
            <v>0</v>
          </cell>
          <cell r="AP20">
            <v>63323.43</v>
          </cell>
          <cell r="AQ20">
            <v>23760</v>
          </cell>
        </row>
        <row r="29">
          <cell r="B29">
            <v>870550.76000000152</v>
          </cell>
          <cell r="C29">
            <v>415337.49</v>
          </cell>
          <cell r="F29">
            <v>378166644.88999999</v>
          </cell>
          <cell r="G29">
            <v>54410349.200000003</v>
          </cell>
          <cell r="N29">
            <v>307965.37999999966</v>
          </cell>
          <cell r="O29">
            <v>249622.28</v>
          </cell>
          <cell r="R29">
            <v>326578527.89999998</v>
          </cell>
          <cell r="S29">
            <v>14531979.33</v>
          </cell>
          <cell r="Z29">
            <v>658629.43999999831</v>
          </cell>
          <cell r="AA29">
            <v>35792.5</v>
          </cell>
          <cell r="AD29">
            <v>41955545.640000001</v>
          </cell>
          <cell r="AE29">
            <v>13400142.210000001</v>
          </cell>
          <cell r="AL29">
            <v>966594.81999999797</v>
          </cell>
          <cell r="AM29">
            <v>285414.78000000003</v>
          </cell>
          <cell r="AP29">
            <v>368534073.54000002</v>
          </cell>
          <cell r="AQ29">
            <v>27932121.539999999</v>
          </cell>
        </row>
      </sheetData>
      <sheetData sheetId="3">
        <row r="15">
          <cell r="B15">
            <v>3837830.04</v>
          </cell>
          <cell r="C15">
            <v>14408389.91</v>
          </cell>
          <cell r="F15">
            <v>142864.33000000002</v>
          </cell>
          <cell r="G15">
            <v>0</v>
          </cell>
          <cell r="J15">
            <v>3980694.37</v>
          </cell>
          <cell r="K15">
            <v>14408389.91</v>
          </cell>
          <cell r="N15">
            <v>1858097.6800000002</v>
          </cell>
          <cell r="O15">
            <v>13708389.91</v>
          </cell>
          <cell r="R15">
            <v>142864.33000000002</v>
          </cell>
          <cell r="S15">
            <v>0</v>
          </cell>
          <cell r="V15">
            <v>2000962.0100000002</v>
          </cell>
          <cell r="W15">
            <v>13708389.91</v>
          </cell>
          <cell r="Z15">
            <v>7111231.9900000002</v>
          </cell>
          <cell r="AA15">
            <v>1123655.98</v>
          </cell>
          <cell r="AD15">
            <v>0</v>
          </cell>
          <cell r="AE15">
            <v>0</v>
          </cell>
          <cell r="AH15">
            <v>7111231.9900000002</v>
          </cell>
          <cell r="AI15">
            <v>1123655.98</v>
          </cell>
          <cell r="AL15">
            <v>8969329.6699999999</v>
          </cell>
          <cell r="AM15">
            <v>14832045.890000001</v>
          </cell>
          <cell r="AP15">
            <v>142864.33000000002</v>
          </cell>
          <cell r="AQ15">
            <v>0</v>
          </cell>
          <cell r="AT15">
            <v>9112194</v>
          </cell>
          <cell r="AU15">
            <v>14832045.890000001</v>
          </cell>
        </row>
        <row r="20">
          <cell r="B20">
            <v>5193827.42</v>
          </cell>
          <cell r="C20">
            <v>0</v>
          </cell>
          <cell r="F20">
            <v>0</v>
          </cell>
          <cell r="G20">
            <v>0</v>
          </cell>
          <cell r="J20">
            <v>5193827.42</v>
          </cell>
          <cell r="K20">
            <v>0</v>
          </cell>
          <cell r="N20">
            <v>5193827.42</v>
          </cell>
          <cell r="R20">
            <v>0</v>
          </cell>
          <cell r="S20">
            <v>0</v>
          </cell>
          <cell r="V20">
            <v>5193827.42</v>
          </cell>
          <cell r="W20">
            <v>0</v>
          </cell>
          <cell r="Z20">
            <v>4417391.71</v>
          </cell>
          <cell r="AA20">
            <v>0</v>
          </cell>
          <cell r="AD20">
            <v>0</v>
          </cell>
          <cell r="AE20">
            <v>0</v>
          </cell>
          <cell r="AH20">
            <v>4417391.71</v>
          </cell>
          <cell r="AI20">
            <v>0</v>
          </cell>
          <cell r="AL20">
            <v>9611219.129999999</v>
          </cell>
          <cell r="AM20">
            <v>0</v>
          </cell>
          <cell r="AP20">
            <v>0</v>
          </cell>
          <cell r="AQ20">
            <v>0</v>
          </cell>
          <cell r="AT20">
            <v>9611219.129999999</v>
          </cell>
          <cell r="AU20">
            <v>0</v>
          </cell>
        </row>
        <row r="29">
          <cell r="B29">
            <v>2378652.31</v>
          </cell>
          <cell r="C29">
            <v>850000</v>
          </cell>
          <cell r="F29">
            <v>0</v>
          </cell>
          <cell r="G29">
            <v>0</v>
          </cell>
          <cell r="J29">
            <v>2378652.31</v>
          </cell>
          <cell r="K29">
            <v>850000</v>
          </cell>
          <cell r="N29">
            <v>1712205.03</v>
          </cell>
          <cell r="O29">
            <v>42867.93</v>
          </cell>
          <cell r="R29">
            <v>0</v>
          </cell>
          <cell r="S29">
            <v>0</v>
          </cell>
          <cell r="V29">
            <v>1712205.03</v>
          </cell>
          <cell r="W29">
            <v>42867.93</v>
          </cell>
          <cell r="Z29">
            <v>324888.68</v>
          </cell>
          <cell r="AA29">
            <v>0</v>
          </cell>
          <cell r="AD29">
            <v>0</v>
          </cell>
          <cell r="AE29">
            <v>0</v>
          </cell>
          <cell r="AH29">
            <v>324888.68</v>
          </cell>
          <cell r="AI29">
            <v>0</v>
          </cell>
          <cell r="AL29">
            <v>2037093.71</v>
          </cell>
          <cell r="AM29">
            <v>42867.93</v>
          </cell>
          <cell r="AP29">
            <v>0</v>
          </cell>
          <cell r="AQ29">
            <v>0</v>
          </cell>
          <cell r="AT29">
            <v>2037093.71</v>
          </cell>
          <cell r="AU29">
            <v>42867.93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27"/>
  <sheetViews>
    <sheetView tabSelected="1" zoomScaleNormal="100" workbookViewId="0">
      <selection activeCell="L83" sqref="L83"/>
    </sheetView>
  </sheetViews>
  <sheetFormatPr defaultColWidth="8.85546875" defaultRowHeight="13.9"/>
  <cols>
    <col min="1" max="1" width="8.85546875" style="8"/>
    <col min="2" max="2" width="50.7109375" style="8" customWidth="1"/>
    <col min="3" max="6" width="20.7109375" style="8" customWidth="1"/>
    <col min="7" max="9" width="8.85546875" style="8"/>
    <col min="10" max="10" width="15.28515625" style="8" bestFit="1" customWidth="1"/>
    <col min="11" max="16384" width="8.85546875" style="8"/>
  </cols>
  <sheetData>
    <row r="1" spans="2:6">
      <c r="B1" s="93" t="s">
        <v>0</v>
      </c>
      <c r="C1" s="93"/>
      <c r="D1" s="93"/>
      <c r="E1" s="93"/>
      <c r="F1" s="93"/>
    </row>
    <row r="2" spans="2:6" ht="13.9" customHeight="1">
      <c r="B2" s="93"/>
      <c r="C2" s="93"/>
      <c r="D2" s="93"/>
      <c r="E2" s="93"/>
      <c r="F2" s="93"/>
    </row>
    <row r="3" spans="2:6" ht="13.9" customHeight="1">
      <c r="B3" s="94" t="s">
        <v>1</v>
      </c>
      <c r="C3" s="95"/>
      <c r="D3" s="95"/>
      <c r="E3" s="95"/>
      <c r="F3" s="95"/>
    </row>
    <row r="4" spans="2:6" ht="15" customHeight="1">
      <c r="B4" s="97" t="s">
        <v>2</v>
      </c>
      <c r="C4" s="97"/>
      <c r="D4" s="97"/>
      <c r="E4" s="97"/>
      <c r="F4" s="97"/>
    </row>
    <row r="5" spans="2:6" ht="37.5" customHeight="1">
      <c r="B5" s="26" t="s">
        <v>3</v>
      </c>
      <c r="C5" s="10" t="s">
        <v>4</v>
      </c>
      <c r="D5" s="10" t="s">
        <v>5</v>
      </c>
      <c r="E5" s="10" t="s">
        <v>6</v>
      </c>
      <c r="F5" s="10" t="s">
        <v>7</v>
      </c>
    </row>
    <row r="6" spans="2:6" ht="15" customHeight="1">
      <c r="B6" s="11" t="s">
        <v>8</v>
      </c>
      <c r="C6" s="53">
        <f>+'[1]Mod1_Missione 10 spese correnti'!$B$15</f>
        <v>778597147.37000012</v>
      </c>
      <c r="D6" s="53">
        <f>+'[1]Mod1_Missione 10 spese correnti'!$B$20</f>
        <v>587368222.42999995</v>
      </c>
      <c r="E6" s="53">
        <f>+'[1]Mod1_Missione 10 spese correnti'!$B$29</f>
        <v>1281173695.55</v>
      </c>
      <c r="F6" s="12">
        <f t="shared" ref="F6:F10" si="0">SUM(C6:E6)</f>
        <v>2647139065.3500004</v>
      </c>
    </row>
    <row r="7" spans="2:6" ht="15" customHeight="1">
      <c r="B7" s="11" t="s">
        <v>9</v>
      </c>
      <c r="C7" s="53">
        <f>+'[1]Mod1_Missione 10 spese correnti'!$C$15</f>
        <v>300515690.57999998</v>
      </c>
      <c r="D7" s="53">
        <f>+'[1]Mod1_Missione 10 spese correnti'!$C$20</f>
        <v>746098463.43000007</v>
      </c>
      <c r="E7" s="53">
        <f>+'[1]Mod1_Missione 10 spese correnti'!$C$29</f>
        <v>1638415556.1800001</v>
      </c>
      <c r="F7" s="12">
        <f t="shared" si="0"/>
        <v>2685029710.1900001</v>
      </c>
    </row>
    <row r="8" spans="2:6" ht="15" customHeight="1">
      <c r="B8" s="11" t="s">
        <v>10</v>
      </c>
      <c r="C8" s="53">
        <f>+'[1]Mod1_Missione 10 spese correnti'!$D$15</f>
        <v>626907186.63999999</v>
      </c>
      <c r="D8" s="53">
        <f>+'[1]Mod1_Missione 10 spese correnti'!$D$20</f>
        <v>33005687.550000001</v>
      </c>
      <c r="E8" s="53">
        <f>+'[1]Mod1_Missione 10 spese correnti'!$D$29</f>
        <v>119600574.63</v>
      </c>
      <c r="F8" s="12">
        <f t="shared" si="0"/>
        <v>779513448.81999993</v>
      </c>
    </row>
    <row r="9" spans="2:6" ht="15" customHeight="1">
      <c r="B9" s="11" t="s">
        <v>11</v>
      </c>
      <c r="C9" s="53">
        <f>+'[1]Mod1_Missione 10 spese correnti'!$E$15</f>
        <v>4455535.01</v>
      </c>
      <c r="D9" s="53">
        <f>+'[1]Mod1_Missione 10 spese correnti'!$E$20</f>
        <v>271384.63</v>
      </c>
      <c r="E9" s="53">
        <f>+'[1]Mod1_Missione 10 spese correnti'!$E$29</f>
        <v>55502900.719999991</v>
      </c>
      <c r="F9" s="12">
        <f t="shared" si="0"/>
        <v>60229820.359999992</v>
      </c>
    </row>
    <row r="10" spans="2:6" ht="15" customHeight="1">
      <c r="B10" s="11" t="s">
        <v>12</v>
      </c>
      <c r="C10" s="53">
        <f>+'[1]Mod1_Missione 10 spese correnti'!$F$15</f>
        <v>174771436.84</v>
      </c>
      <c r="D10" s="53">
        <f>+'[1]Mod1_Missione 10 spese correnti'!$F$20</f>
        <v>22824248.52</v>
      </c>
      <c r="E10" s="53">
        <f>+'[1]Mod1_Missione 10 spese correnti'!$F$29</f>
        <v>2406199.0300000003</v>
      </c>
      <c r="F10" s="12">
        <f t="shared" si="0"/>
        <v>200001884.39000002</v>
      </c>
    </row>
    <row r="11" spans="2:6" ht="15" customHeight="1" thickBot="1">
      <c r="B11" s="1" t="s">
        <v>13</v>
      </c>
      <c r="C11" s="53">
        <f>+'[1]Mod1_Missione 10 spese correnti'!$G$15</f>
        <v>5828531.71</v>
      </c>
      <c r="D11" s="53">
        <f>+'[1]Mod1_Missione 10 spese correnti'!$G$20</f>
        <v>129762.01</v>
      </c>
      <c r="E11" s="53">
        <f>+'[1]Mod1_Missione 10 spese correnti'!$G$29</f>
        <v>11996495.899999999</v>
      </c>
      <c r="F11" s="12">
        <f t="shared" ref="F11" si="1">SUM(C11:E11)</f>
        <v>17954789.619999997</v>
      </c>
    </row>
    <row r="12" spans="2:6" ht="16.149999999999999" thickBot="1">
      <c r="B12" s="13" t="s">
        <v>7</v>
      </c>
      <c r="C12" s="14">
        <f>SUM(C6:C11)</f>
        <v>1891075528.1500001</v>
      </c>
      <c r="D12" s="14">
        <f t="shared" ref="D12:F12" si="2">SUM(D6:D11)</f>
        <v>1389697768.5700002</v>
      </c>
      <c r="E12" s="14">
        <f t="shared" si="2"/>
        <v>3109095422.0100002</v>
      </c>
      <c r="F12" s="14">
        <f t="shared" si="2"/>
        <v>6389868718.7300005</v>
      </c>
    </row>
    <row r="13" spans="2:6">
      <c r="C13" s="30">
        <f>+C12/1000000</f>
        <v>1891.0755281500001</v>
      </c>
      <c r="D13" s="30"/>
      <c r="E13" s="30"/>
      <c r="F13" s="30"/>
    </row>
    <row r="14" spans="2:6">
      <c r="B14" s="97" t="s">
        <v>14</v>
      </c>
      <c r="C14" s="97"/>
      <c r="D14" s="97"/>
      <c r="E14" s="97"/>
      <c r="F14" s="97"/>
    </row>
    <row r="15" spans="2:6" ht="40.5" customHeight="1">
      <c r="B15" s="26" t="s">
        <v>3</v>
      </c>
      <c r="C15" s="10" t="s">
        <v>4</v>
      </c>
      <c r="D15" s="10" t="s">
        <v>5</v>
      </c>
      <c r="E15" s="10" t="s">
        <v>6</v>
      </c>
      <c r="F15" s="10" t="s">
        <v>7</v>
      </c>
    </row>
    <row r="16" spans="2:6" ht="15" customHeight="1">
      <c r="B16" s="11" t="s">
        <v>8</v>
      </c>
      <c r="C16" s="53">
        <f>+'[1]Mod1_Missione 10 spese correnti'!$J$15</f>
        <v>669964172.94000006</v>
      </c>
      <c r="D16" s="53">
        <f>+'[1]Mod1_Missione 10 spese correnti'!$J$20</f>
        <v>54119720.380000003</v>
      </c>
      <c r="E16" s="53">
        <f>+'[1]Mod1_Missione 10 spese correnti'!$J$29</f>
        <v>12801254.720000001</v>
      </c>
      <c r="F16" s="12">
        <f t="shared" ref="F16:F20" si="3">SUM(C16:E16)</f>
        <v>736885148.04000008</v>
      </c>
    </row>
    <row r="17" spans="2:6" ht="15" customHeight="1">
      <c r="B17" s="11" t="s">
        <v>9</v>
      </c>
      <c r="C17" s="53">
        <f>+'[1]Mod1_Missione 10 spese correnti'!$K$15</f>
        <v>1986222058.9800003</v>
      </c>
      <c r="D17" s="53">
        <f>+'[1]Mod1_Missione 10 spese correnti'!$K$20</f>
        <v>217047529.10000002</v>
      </c>
      <c r="E17" s="53">
        <f>+'[1]Mod1_Missione 10 spese correnti'!$K$29</f>
        <v>307825050.66000003</v>
      </c>
      <c r="F17" s="12">
        <f t="shared" si="3"/>
        <v>2511094638.7400002</v>
      </c>
    </row>
    <row r="18" spans="2:6" ht="15" customHeight="1">
      <c r="B18" s="11" t="s">
        <v>10</v>
      </c>
      <c r="C18" s="53">
        <f>+'[1]Mod1_Missione 10 spese correnti'!$L$15</f>
        <v>20365910.009999998</v>
      </c>
      <c r="D18" s="53">
        <f>+'[1]Mod1_Missione 10 spese correnti'!$L$20</f>
        <v>8070693.4199999999</v>
      </c>
      <c r="E18" s="53">
        <f>+'[1]Mod1_Missione 10 spese correnti'!$L$29</f>
        <v>2337346.4699999997</v>
      </c>
      <c r="F18" s="12">
        <f t="shared" si="3"/>
        <v>30773949.899999999</v>
      </c>
    </row>
    <row r="19" spans="2:6" ht="15" customHeight="1">
      <c r="B19" s="11" t="s">
        <v>11</v>
      </c>
      <c r="C19" s="53">
        <f>+'[1]Mod1_Missione 10 spese correnti'!$M$15</f>
        <v>991769.36</v>
      </c>
      <c r="D19" s="53">
        <f>+'[1]Mod1_Missione 10 spese correnti'!$M$20</f>
        <v>7824628.1199999992</v>
      </c>
      <c r="E19" s="53">
        <f>+'[1]Mod1_Missione 10 spese correnti'!$M$29</f>
        <v>53687601.339999996</v>
      </c>
      <c r="F19" s="12">
        <f t="shared" si="3"/>
        <v>62503998.819999993</v>
      </c>
    </row>
    <row r="20" spans="2:6" ht="15" customHeight="1">
      <c r="B20" s="11" t="s">
        <v>12</v>
      </c>
      <c r="C20" s="53">
        <f>+'[1]Mod1_Missione 10 spese correnti'!$N$15</f>
        <v>72384414.209999993</v>
      </c>
      <c r="D20" s="53">
        <f>+'[1]Mod1_Missione 10 spese correnti'!$N$20</f>
        <v>21713001.829999998</v>
      </c>
      <c r="E20" s="53">
        <f>+'[1]Mod1_Missione 10 spese correnti'!$N$29</f>
        <v>536260</v>
      </c>
      <c r="F20" s="12">
        <f t="shared" si="3"/>
        <v>94633676.039999992</v>
      </c>
    </row>
    <row r="21" spans="2:6" ht="15" customHeight="1" thickBot="1">
      <c r="B21" s="1" t="s">
        <v>13</v>
      </c>
      <c r="C21" s="53">
        <f>+'[1]Mod1_Missione 10 spese correnti'!$O$15</f>
        <v>0</v>
      </c>
      <c r="D21" s="53">
        <f>+'[1]Mod1_Missione 10 spese correnti'!$O$20</f>
        <v>0</v>
      </c>
      <c r="E21" s="53">
        <f>+'[1]Mod1_Missione 10 spese correnti'!$O$29</f>
        <v>11456301.16</v>
      </c>
      <c r="F21" s="12">
        <f t="shared" ref="F21" si="4">SUM(C21:E21)</f>
        <v>11456301.16</v>
      </c>
    </row>
    <row r="22" spans="2:6" ht="16.149999999999999" thickBot="1">
      <c r="B22" s="13" t="s">
        <v>7</v>
      </c>
      <c r="C22" s="14">
        <f>SUM(C16:C21)</f>
        <v>2749928325.5000005</v>
      </c>
      <c r="D22" s="14">
        <f t="shared" ref="D22:F22" si="5">SUM(D16:D21)</f>
        <v>308775572.85000002</v>
      </c>
      <c r="E22" s="14">
        <f t="shared" si="5"/>
        <v>388643814.35000008</v>
      </c>
      <c r="F22" s="14">
        <f t="shared" si="5"/>
        <v>3447347712.7000003</v>
      </c>
    </row>
    <row r="23" spans="2:6">
      <c r="F23" s="30"/>
    </row>
    <row r="24" spans="2:6">
      <c r="B24" s="97" t="s">
        <v>15</v>
      </c>
      <c r="C24" s="97"/>
      <c r="D24" s="97"/>
      <c r="E24" s="97"/>
      <c r="F24" s="97"/>
    </row>
    <row r="25" spans="2:6" ht="36.75" customHeight="1">
      <c r="B25" s="26" t="s">
        <v>3</v>
      </c>
      <c r="C25" s="10" t="s">
        <v>4</v>
      </c>
      <c r="D25" s="10" t="s">
        <v>5</v>
      </c>
      <c r="E25" s="10" t="s">
        <v>6</v>
      </c>
      <c r="F25" s="10" t="s">
        <v>7</v>
      </c>
    </row>
    <row r="26" spans="2:6" ht="15" customHeight="1">
      <c r="B26" s="11" t="s">
        <v>8</v>
      </c>
      <c r="C26" s="53">
        <f t="shared" ref="C26:D30" si="6">SUM(C6,C16)</f>
        <v>1448561320.3100002</v>
      </c>
      <c r="D26" s="53">
        <f t="shared" si="6"/>
        <v>641487942.80999994</v>
      </c>
      <c r="E26" s="53">
        <f t="shared" ref="E26" si="7">SUM(E6,E16)</f>
        <v>1293974950.27</v>
      </c>
      <c r="F26" s="12">
        <f t="shared" ref="F26:F30" si="8">SUM(C26:E26)</f>
        <v>3384024213.3900003</v>
      </c>
    </row>
    <row r="27" spans="2:6" ht="15" customHeight="1">
      <c r="B27" s="11" t="s">
        <v>9</v>
      </c>
      <c r="C27" s="53">
        <f t="shared" si="6"/>
        <v>2286737749.5600004</v>
      </c>
      <c r="D27" s="53">
        <f t="shared" si="6"/>
        <v>963145992.53000009</v>
      </c>
      <c r="E27" s="53">
        <f t="shared" ref="E27" si="9">SUM(E7,E17)</f>
        <v>1946240606.8400002</v>
      </c>
      <c r="F27" s="12">
        <f t="shared" si="8"/>
        <v>5196124348.9300003</v>
      </c>
    </row>
    <row r="28" spans="2:6" ht="15" customHeight="1">
      <c r="B28" s="11" t="s">
        <v>10</v>
      </c>
      <c r="C28" s="53">
        <f t="shared" si="6"/>
        <v>647273096.64999998</v>
      </c>
      <c r="D28" s="53">
        <f t="shared" si="6"/>
        <v>41076380.969999999</v>
      </c>
      <c r="E28" s="53">
        <f t="shared" ref="E28" si="10">SUM(E8,E18)</f>
        <v>121937921.09999999</v>
      </c>
      <c r="F28" s="12">
        <f t="shared" si="8"/>
        <v>810287398.72000003</v>
      </c>
    </row>
    <row r="29" spans="2:6" ht="15" customHeight="1">
      <c r="B29" s="11" t="s">
        <v>11</v>
      </c>
      <c r="C29" s="53">
        <f t="shared" si="6"/>
        <v>5447304.3700000001</v>
      </c>
      <c r="D29" s="53">
        <f t="shared" si="6"/>
        <v>8096012.7499999991</v>
      </c>
      <c r="E29" s="53">
        <f t="shared" ref="E29" si="11">SUM(E9,E19)</f>
        <v>109190502.05999999</v>
      </c>
      <c r="F29" s="12">
        <f t="shared" si="8"/>
        <v>122733819.17999999</v>
      </c>
    </row>
    <row r="30" spans="2:6" ht="15" customHeight="1">
      <c r="B30" s="11" t="s">
        <v>12</v>
      </c>
      <c r="C30" s="53">
        <f t="shared" si="6"/>
        <v>247155851.05000001</v>
      </c>
      <c r="D30" s="53">
        <f t="shared" si="6"/>
        <v>44537250.349999994</v>
      </c>
      <c r="E30" s="53">
        <f t="shared" ref="E30" si="12">SUM(E10,E20)</f>
        <v>2942459.0300000003</v>
      </c>
      <c r="F30" s="12">
        <f t="shared" si="8"/>
        <v>294635560.42999995</v>
      </c>
    </row>
    <row r="31" spans="2:6" ht="15" customHeight="1" thickBot="1">
      <c r="B31" s="1" t="s">
        <v>13</v>
      </c>
      <c r="C31" s="75">
        <f>SUM(C11,C21)</f>
        <v>5828531.71</v>
      </c>
      <c r="D31" s="75">
        <f t="shared" ref="D31:F31" si="13">SUM(D11,D21)</f>
        <v>129762.01</v>
      </c>
      <c r="E31" s="75">
        <f t="shared" ref="E31" si="14">SUM(E11,E21)</f>
        <v>23452797.059999999</v>
      </c>
      <c r="F31" s="76">
        <f t="shared" si="13"/>
        <v>29411090.779999997</v>
      </c>
    </row>
    <row r="32" spans="2:6" ht="16.149999999999999" thickBot="1">
      <c r="B32" s="13" t="s">
        <v>7</v>
      </c>
      <c r="C32" s="14">
        <f>SUM(C26:C31)</f>
        <v>4641003853.6500006</v>
      </c>
      <c r="D32" s="14">
        <f t="shared" ref="D32:F32" si="15">SUM(D26:D31)</f>
        <v>1698473341.4200001</v>
      </c>
      <c r="E32" s="14">
        <f t="shared" si="15"/>
        <v>3497739236.3600001</v>
      </c>
      <c r="F32" s="14">
        <f t="shared" si="15"/>
        <v>9837216431.4300022</v>
      </c>
    </row>
    <row r="33" spans="2:9">
      <c r="B33" s="29"/>
      <c r="C33" s="29"/>
      <c r="D33" s="29"/>
      <c r="E33" s="29"/>
      <c r="F33" s="36"/>
    </row>
    <row r="34" spans="2:9">
      <c r="B34" s="98"/>
      <c r="C34" s="98"/>
      <c r="D34" s="98"/>
      <c r="E34" s="98"/>
      <c r="F34" s="98"/>
    </row>
    <row r="35" spans="2:9">
      <c r="B35" s="97" t="s">
        <v>16</v>
      </c>
      <c r="C35" s="97"/>
      <c r="D35" s="97"/>
      <c r="E35" s="97"/>
      <c r="F35" s="97"/>
    </row>
    <row r="36" spans="2:9" ht="31.15">
      <c r="B36" s="26" t="s">
        <v>3</v>
      </c>
      <c r="C36" s="10" t="s">
        <v>4</v>
      </c>
      <c r="D36" s="10" t="s">
        <v>5</v>
      </c>
      <c r="E36" s="10" t="s">
        <v>6</v>
      </c>
      <c r="F36" s="10" t="s">
        <v>17</v>
      </c>
    </row>
    <row r="37" spans="2:9" ht="15" customHeight="1">
      <c r="B37" s="11" t="s">
        <v>8</v>
      </c>
      <c r="C37" s="53">
        <f>+'[1]Mod1_Missione 10 spese correnti'!$Z$15</f>
        <v>652926175.06000018</v>
      </c>
      <c r="D37" s="53">
        <f>+'[1]Mod1_Missione 10 spese correnti'!$Z$20</f>
        <v>462213742.68999994</v>
      </c>
      <c r="E37" s="53">
        <f>+'[1]Mod1_Missione 10 spese correnti'!$Z$29</f>
        <v>1100184953.47</v>
      </c>
      <c r="F37" s="12">
        <f t="shared" ref="F37:F42" si="16">SUM(C37:E37)</f>
        <v>2215324871.2200003</v>
      </c>
    </row>
    <row r="38" spans="2:9" ht="15" customHeight="1">
      <c r="B38" s="11" t="s">
        <v>9</v>
      </c>
      <c r="C38" s="53">
        <f>+'[1]Mod1_Missione 10 spese correnti'!$AA$15</f>
        <v>256476249.69999996</v>
      </c>
      <c r="D38" s="53">
        <f>+'[1]Mod1_Missione 10 spese correnti'!$AA$20</f>
        <v>626271073.97000003</v>
      </c>
      <c r="E38" s="53">
        <f>+'[1]Mod1_Missione 10 spese correnti'!$AA$29</f>
        <v>1320914302.74</v>
      </c>
      <c r="F38" s="12">
        <f t="shared" si="16"/>
        <v>2203661626.4099998</v>
      </c>
    </row>
    <row r="39" spans="2:9" ht="15" customHeight="1">
      <c r="B39" s="11" t="s">
        <v>10</v>
      </c>
      <c r="C39" s="53">
        <f>+'[1]Mod1_Missione 10 spese correnti'!$AB$15</f>
        <v>1044582.6900000002</v>
      </c>
      <c r="D39" s="53">
        <f>+'[1]Mod1_Missione 10 spese correnti'!$AB$20</f>
        <v>29299218.09</v>
      </c>
      <c r="E39" s="53">
        <f>+'[1]Mod1_Missione 10 spese correnti'!$AB$29</f>
        <v>88696308.599999994</v>
      </c>
      <c r="F39" s="12">
        <f t="shared" si="16"/>
        <v>119040109.38</v>
      </c>
    </row>
    <row r="40" spans="2:9" ht="15" customHeight="1">
      <c r="B40" s="11" t="s">
        <v>11</v>
      </c>
      <c r="C40" s="53">
        <f>+'[1]Mod1_Missione 10 spese correnti'!$AC$15</f>
        <v>3698379.75</v>
      </c>
      <c r="D40" s="53">
        <f>+'[1]Mod1_Missione 10 spese correnti'!$AC$20</f>
        <v>157505.63</v>
      </c>
      <c r="E40" s="53">
        <f>+'[1]Mod1_Missione 10 spese correnti'!$AC$29</f>
        <v>15323913.040000001</v>
      </c>
      <c r="F40" s="12">
        <f t="shared" si="16"/>
        <v>19179798.420000002</v>
      </c>
      <c r="I40" s="8" t="s">
        <v>18</v>
      </c>
    </row>
    <row r="41" spans="2:9" ht="15" customHeight="1">
      <c r="B41" s="11" t="s">
        <v>12</v>
      </c>
      <c r="C41" s="53">
        <f>+'[1]Mod1_Missione 10 spese correnti'!$AD$15</f>
        <v>190025643.07999998</v>
      </c>
      <c r="D41" s="53">
        <f>+'[1]Mod1_Missione 10 spese correnti'!$AD$20</f>
        <v>22125378.389999997</v>
      </c>
      <c r="E41" s="53">
        <f>+'[1]Mod1_Missione 10 spese correnti'!$AD$29</f>
        <v>2298883.38</v>
      </c>
      <c r="F41" s="12">
        <f t="shared" si="16"/>
        <v>214449904.84999996</v>
      </c>
    </row>
    <row r="42" spans="2:9" ht="15" customHeight="1" thickBot="1">
      <c r="B42" s="1" t="s">
        <v>13</v>
      </c>
      <c r="C42" s="53">
        <f>+'[1]Mod1_Missione 10 spese correnti'!$AE$15</f>
        <v>5685684.7199999997</v>
      </c>
      <c r="D42" s="53">
        <f>+'[1]Mod1_Missione 10 spese correnti'!$AE$20</f>
        <v>129711.01999999999</v>
      </c>
      <c r="E42" s="53">
        <f>+'[1]Mod1_Missione 10 spese correnti'!$AE$29</f>
        <v>9234971.0999999996</v>
      </c>
      <c r="F42" s="12">
        <f t="shared" si="16"/>
        <v>15050366.84</v>
      </c>
    </row>
    <row r="43" spans="2:9" ht="16.149999999999999" thickBot="1">
      <c r="B43" s="13" t="s">
        <v>7</v>
      </c>
      <c r="C43" s="14">
        <f>SUM(C37:C42)</f>
        <v>1109856715.0000002</v>
      </c>
      <c r="D43" s="14">
        <f t="shared" ref="D43:F43" si="17">SUM(D37:D42)</f>
        <v>1140196629.79</v>
      </c>
      <c r="E43" s="14">
        <f t="shared" si="17"/>
        <v>2536653332.3299999</v>
      </c>
      <c r="F43" s="80">
        <f t="shared" si="17"/>
        <v>4786706677.1200008</v>
      </c>
    </row>
    <row r="44" spans="2:9">
      <c r="F44" s="30" t="s">
        <v>18</v>
      </c>
    </row>
    <row r="45" spans="2:9">
      <c r="B45" s="15" t="s">
        <v>19</v>
      </c>
      <c r="C45" s="15"/>
      <c r="D45" s="15"/>
      <c r="E45" s="15"/>
      <c r="F45" s="15"/>
    </row>
    <row r="46" spans="2:9" ht="31.15">
      <c r="B46" s="26" t="s">
        <v>3</v>
      </c>
      <c r="C46" s="10" t="s">
        <v>4</v>
      </c>
      <c r="D46" s="10" t="s">
        <v>5</v>
      </c>
      <c r="E46" s="10" t="s">
        <v>6</v>
      </c>
      <c r="F46" s="10" t="s">
        <v>17</v>
      </c>
    </row>
    <row r="47" spans="2:9" ht="15" customHeight="1">
      <c r="B47" s="11" t="s">
        <v>8</v>
      </c>
      <c r="C47" s="53">
        <f>+'[1]Mod1_Missione 10 spese correnti'!$AH$15</f>
        <v>388200370.88</v>
      </c>
      <c r="D47" s="53">
        <f>+'[1]Mod1_Missione 10 spese correnti'!$AH$20</f>
        <v>47941141.140000001</v>
      </c>
      <c r="E47" s="53">
        <f>+'[1]Mod1_Missione 10 spese correnti'!$AH$29</f>
        <v>10306495.710000001</v>
      </c>
      <c r="F47" s="12">
        <f t="shared" ref="F47:F52" si="18">SUM(C47:E47)</f>
        <v>446448007.72999996</v>
      </c>
    </row>
    <row r="48" spans="2:9" ht="15" customHeight="1">
      <c r="B48" s="11" t="s">
        <v>9</v>
      </c>
      <c r="C48" s="53">
        <f>+'[1]Mod1_Missione 10 spese correnti'!$AI$15</f>
        <v>1488419601.3699999</v>
      </c>
      <c r="D48" s="53">
        <f>+'[1]Mod1_Missione 10 spese correnti'!$AI$20</f>
        <v>496887072.64000005</v>
      </c>
      <c r="E48" s="53">
        <f>+'[1]Mod1_Missione 10 spese correnti'!$AI$29</f>
        <v>265541367.64000002</v>
      </c>
      <c r="F48" s="12">
        <f t="shared" si="18"/>
        <v>2250848041.6500001</v>
      </c>
    </row>
    <row r="49" spans="2:6" ht="15" customHeight="1">
      <c r="B49" s="11" t="s">
        <v>10</v>
      </c>
      <c r="C49" s="53">
        <f>+'[1]Mod1_Missione 10 spese correnti'!$AJ$15</f>
        <v>19017240.060000002</v>
      </c>
      <c r="D49" s="53">
        <f>+'[1]Mod1_Missione 10 spese correnti'!$AJ$20</f>
        <v>5374253.5800000001</v>
      </c>
      <c r="E49" s="53">
        <f>+'[1]Mod1_Missione 10 spese correnti'!$AJ$29</f>
        <v>1702254.51</v>
      </c>
      <c r="F49" s="12">
        <f t="shared" si="18"/>
        <v>26093748.150000002</v>
      </c>
    </row>
    <row r="50" spans="2:6" ht="15" customHeight="1">
      <c r="B50" s="11" t="s">
        <v>11</v>
      </c>
      <c r="C50" s="53">
        <f>+'[1]Mod1_Missione 10 spese correnti'!$AK$15</f>
        <v>123424.14</v>
      </c>
      <c r="D50" s="53">
        <f>+'[1]Mod1_Missione 10 spese correnti'!$AK$20</f>
        <v>6727128.1200000001</v>
      </c>
      <c r="E50" s="53">
        <f>+'[1]Mod1_Missione 10 spese correnti'!$AK$29</f>
        <v>39231938.009999998</v>
      </c>
      <c r="F50" s="12">
        <f t="shared" si="18"/>
        <v>46082490.269999996</v>
      </c>
    </row>
    <row r="51" spans="2:6" ht="15" customHeight="1">
      <c r="B51" s="11" t="s">
        <v>12</v>
      </c>
      <c r="C51" s="53">
        <f>+'[1]Mod1_Missione 10 spese correnti'!$AL$15</f>
        <v>18454904.629999999</v>
      </c>
      <c r="D51" s="53">
        <f>+'[1]Mod1_Missione 10 spese correnti'!$AL$20</f>
        <v>43957505.75</v>
      </c>
      <c r="E51" s="53">
        <f>+'[1]Mod1_Missione 10 spese correnti'!$AL$29</f>
        <v>868560</v>
      </c>
      <c r="F51" s="12">
        <f t="shared" si="18"/>
        <v>63280970.379999995</v>
      </c>
    </row>
    <row r="52" spans="2:6" ht="15" customHeight="1" thickBot="1">
      <c r="B52" s="1" t="s">
        <v>13</v>
      </c>
      <c r="C52" s="53">
        <f>+'[1]Mod1_Missione 10 spese correnti'!$AM$15</f>
        <v>0</v>
      </c>
      <c r="D52" s="53">
        <f>+'[1]Mod1_Missione 10 spese correnti'!$AM$20</f>
        <v>0</v>
      </c>
      <c r="E52" s="53">
        <f>+'[1]Mod1_Missione 10 spese correnti'!$AM$29</f>
        <v>6520409.8600000003</v>
      </c>
      <c r="F52" s="12">
        <f t="shared" si="18"/>
        <v>6520409.8600000003</v>
      </c>
    </row>
    <row r="53" spans="2:6" ht="16.149999999999999" thickBot="1">
      <c r="B53" s="13" t="s">
        <v>7</v>
      </c>
      <c r="C53" s="14">
        <f>SUM(C47:C52)</f>
        <v>1914215541.0800002</v>
      </c>
      <c r="D53" s="14">
        <f t="shared" ref="D53:F53" si="19">SUM(D47:D52)</f>
        <v>600887101.23000014</v>
      </c>
      <c r="E53" s="14">
        <f t="shared" si="19"/>
        <v>324171025.73000002</v>
      </c>
      <c r="F53" s="80">
        <f t="shared" si="19"/>
        <v>2839273668.0400004</v>
      </c>
    </row>
    <row r="54" spans="2:6">
      <c r="F54" s="30" t="s">
        <v>18</v>
      </c>
    </row>
    <row r="55" spans="2:6">
      <c r="B55" s="97" t="s">
        <v>20</v>
      </c>
      <c r="C55" s="97"/>
      <c r="D55" s="97"/>
      <c r="E55" s="97"/>
      <c r="F55" s="97"/>
    </row>
    <row r="56" spans="2:6" ht="31.15">
      <c r="B56" s="26" t="s">
        <v>3</v>
      </c>
      <c r="C56" s="10" t="s">
        <v>4</v>
      </c>
      <c r="D56" s="10" t="s">
        <v>5</v>
      </c>
      <c r="E56" s="10" t="s">
        <v>6</v>
      </c>
      <c r="F56" s="10" t="s">
        <v>17</v>
      </c>
    </row>
    <row r="57" spans="2:6" ht="15" customHeight="1">
      <c r="B57" s="11" t="s">
        <v>8</v>
      </c>
      <c r="C57" s="53">
        <f>+'[1]Mod1_Missione 10 spese correnti'!$AP$15</f>
        <v>1041126545.9400001</v>
      </c>
      <c r="D57" s="53">
        <f>+'[1]Mod1_Missione 10 spese correnti'!$AP$20</f>
        <v>510154883.82999992</v>
      </c>
      <c r="E57" s="53">
        <f>+'[1]Mod1_Missione 10 spese correnti'!$AP$29</f>
        <v>1110491449.1799998</v>
      </c>
      <c r="F57" s="12">
        <f t="shared" ref="F57:F62" si="20">SUM(C57:E57)</f>
        <v>2661772878.9499998</v>
      </c>
    </row>
    <row r="58" spans="2:6" ht="15" customHeight="1">
      <c r="B58" s="11" t="s">
        <v>9</v>
      </c>
      <c r="C58" s="53">
        <f>+'[1]Mod1_Missione 10 spese correnti'!$AQ$15</f>
        <v>1744895851.0699999</v>
      </c>
      <c r="D58" s="53">
        <f>+'[1]Mod1_Missione 10 spese correnti'!$AQ$20</f>
        <v>1123158146.6100001</v>
      </c>
      <c r="E58" s="53">
        <f>+'[1]Mod1_Missione 10 spese correnti'!$AQ$29</f>
        <v>1586455670.3800001</v>
      </c>
      <c r="F58" s="12">
        <f t="shared" si="20"/>
        <v>4454509668.0600004</v>
      </c>
    </row>
    <row r="59" spans="2:6" ht="15" customHeight="1">
      <c r="B59" s="11" t="s">
        <v>10</v>
      </c>
      <c r="C59" s="53">
        <f>+'[1]Mod1_Missione 10 spese correnti'!$AR$15</f>
        <v>20061822.75</v>
      </c>
      <c r="D59" s="53">
        <f>+'[1]Mod1_Missione 10 spese correnti'!$AR$20</f>
        <v>34673471.670000002</v>
      </c>
      <c r="E59" s="53">
        <f>+'[1]Mod1_Missione 10 spese correnti'!$AR$29</f>
        <v>90398563.109999999</v>
      </c>
      <c r="F59" s="12">
        <f t="shared" si="20"/>
        <v>145133857.53</v>
      </c>
    </row>
    <row r="60" spans="2:6" ht="15" customHeight="1">
      <c r="B60" s="11" t="s">
        <v>11</v>
      </c>
      <c r="C60" s="53">
        <f>+'[1]Mod1_Missione 10 spese correnti'!$AS$15</f>
        <v>3821803.89</v>
      </c>
      <c r="D60" s="53">
        <f>+'[1]Mod1_Missione 10 spese correnti'!$AS$20</f>
        <v>6884633.75</v>
      </c>
      <c r="E60" s="53">
        <f>+'[1]Mod1_Missione 10 spese correnti'!$AS$29</f>
        <v>54555851.049999997</v>
      </c>
      <c r="F60" s="12">
        <f t="shared" si="20"/>
        <v>65262288.689999998</v>
      </c>
    </row>
    <row r="61" spans="2:6" ht="15" customHeight="1">
      <c r="B61" s="11" t="s">
        <v>12</v>
      </c>
      <c r="C61" s="53">
        <f>+'[1]Mod1_Missione 10 spese correnti'!$AT$15</f>
        <v>208480547.71000001</v>
      </c>
      <c r="D61" s="53">
        <f>+'[1]Mod1_Missione 10 spese correnti'!$AT$20</f>
        <v>66082884.140000001</v>
      </c>
      <c r="E61" s="53">
        <f>+'[1]Mod1_Missione 10 spese correnti'!$AT$29</f>
        <v>3167443.38</v>
      </c>
      <c r="F61" s="12">
        <f t="shared" si="20"/>
        <v>277730875.23000002</v>
      </c>
    </row>
    <row r="62" spans="2:6" ht="15" customHeight="1" thickBot="1">
      <c r="B62" s="1" t="s">
        <v>13</v>
      </c>
      <c r="C62" s="53">
        <f>+'[1]Mod1_Missione 10 spese correnti'!$AU$15</f>
        <v>5685684.7199999997</v>
      </c>
      <c r="D62" s="53">
        <f>+'[1]Mod1_Missione 10 spese correnti'!$AU$20</f>
        <v>129711.01999999999</v>
      </c>
      <c r="E62" s="53">
        <f>+'[1]Mod1_Missione 10 spese correnti'!$AU$29</f>
        <v>15755380.959999999</v>
      </c>
      <c r="F62" s="12">
        <f t="shared" si="20"/>
        <v>21570776.699999999</v>
      </c>
    </row>
    <row r="63" spans="2:6" ht="16.149999999999999" thickBot="1">
      <c r="B63" s="13" t="s">
        <v>7</v>
      </c>
      <c r="C63" s="14">
        <f>SUM(C57:C62)</f>
        <v>3024072256.0799999</v>
      </c>
      <c r="D63" s="14">
        <f t="shared" ref="D63:F63" si="21">SUM(D57:D62)</f>
        <v>1741083731.0200002</v>
      </c>
      <c r="E63" s="14">
        <f t="shared" si="21"/>
        <v>2860824358.0600004</v>
      </c>
      <c r="F63" s="14">
        <f t="shared" si="21"/>
        <v>7625980345.1599989</v>
      </c>
    </row>
    <row r="64" spans="2:6">
      <c r="C64" s="30" t="s">
        <v>18</v>
      </c>
      <c r="D64" s="30" t="s">
        <v>18</v>
      </c>
      <c r="E64" s="30" t="s">
        <v>18</v>
      </c>
      <c r="F64" s="30"/>
    </row>
    <row r="66" spans="2:6">
      <c r="B66" s="99" t="s">
        <v>21</v>
      </c>
      <c r="C66" s="99"/>
      <c r="D66" s="99"/>
      <c r="E66" s="99"/>
      <c r="F66" s="99"/>
    </row>
    <row r="67" spans="2:6" ht="31.15">
      <c r="B67" s="26" t="s">
        <v>3</v>
      </c>
      <c r="C67" s="10" t="s">
        <v>4</v>
      </c>
      <c r="D67" s="10" t="s">
        <v>5</v>
      </c>
      <c r="E67" s="10" t="s">
        <v>6</v>
      </c>
      <c r="F67" s="10" t="s">
        <v>17</v>
      </c>
    </row>
    <row r="68" spans="2:6" ht="15" customHeight="1">
      <c r="B68" s="11" t="s">
        <v>8</v>
      </c>
      <c r="C68" s="53">
        <f>+'[1]Mod1_Missione 10 spese correnti'!$AX$15</f>
        <v>74000847.579999983</v>
      </c>
      <c r="D68" s="53">
        <f>+'[1]Mod1_Missione 10 spese correnti'!$AX$20</f>
        <v>100402079.02</v>
      </c>
      <c r="E68" s="53">
        <f>+'[1]Mod1_Missione 10 spese correnti'!$AX$29</f>
        <v>141304620.57999998</v>
      </c>
      <c r="F68" s="12">
        <f t="shared" ref="F68:F73" si="22">SUM(C68:E68)</f>
        <v>315707547.17999995</v>
      </c>
    </row>
    <row r="69" spans="2:6" ht="15" customHeight="1">
      <c r="B69" s="11" t="s">
        <v>9</v>
      </c>
      <c r="C69" s="53">
        <f>+'[1]Mod1_Missione 10 spese correnti'!$AY$15</f>
        <v>28232125.169999998</v>
      </c>
      <c r="D69" s="53">
        <f>+'[1]Mod1_Missione 10 spese correnti'!$AY$20</f>
        <v>117940223.96000002</v>
      </c>
      <c r="E69" s="53">
        <f>+'[1]Mod1_Missione 10 spese correnti'!$AY$29</f>
        <v>206146276.64999998</v>
      </c>
      <c r="F69" s="12">
        <f t="shared" si="22"/>
        <v>352318625.77999997</v>
      </c>
    </row>
    <row r="70" spans="2:6" ht="15" customHeight="1">
      <c r="B70" s="11" t="s">
        <v>10</v>
      </c>
      <c r="C70" s="53">
        <f>+'[1]Mod1_Missione 10 spese correnti'!$AZ$15</f>
        <v>106992.91999999993</v>
      </c>
      <c r="D70" s="53">
        <f>+'[1]Mod1_Missione 10 spese correnti'!$AZ$20</f>
        <v>3429794.6799999997</v>
      </c>
      <c r="E70" s="53">
        <f>+'[1]Mod1_Missione 10 spese correnti'!$AZ$29</f>
        <v>20823814.760000002</v>
      </c>
      <c r="F70" s="12">
        <f t="shared" si="22"/>
        <v>24360602.359999999</v>
      </c>
    </row>
    <row r="71" spans="2:6" ht="15" customHeight="1">
      <c r="B71" s="11" t="s">
        <v>11</v>
      </c>
      <c r="C71" s="53">
        <f>+'[1]Mod1_Missione 10 spese correnti'!$BA$15</f>
        <v>634424.89999999991</v>
      </c>
      <c r="D71" s="53">
        <f>+'[1]Mod1_Missione 10 spese correnti'!$BA$20</f>
        <v>76663.839999999997</v>
      </c>
      <c r="E71" s="53">
        <f>+'[1]Mod1_Missione 10 spese correnti'!$BA$29</f>
        <v>2777545.6700000009</v>
      </c>
      <c r="F71" s="12">
        <f t="shared" si="22"/>
        <v>3488634.4100000006</v>
      </c>
    </row>
    <row r="72" spans="2:6" ht="15" customHeight="1">
      <c r="B72" s="11" t="s">
        <v>12</v>
      </c>
      <c r="C72" s="53">
        <f>+'[1]Mod1_Missione 10 spese correnti'!$BB$15</f>
        <v>27774928.829999998</v>
      </c>
      <c r="D72" s="53">
        <f>+'[1]Mod1_Missione 10 spese correnti'!$BB$20</f>
        <v>622727.64</v>
      </c>
      <c r="E72" s="53">
        <f>+'[1]Mod1_Missione 10 spese correnti'!$BB$29</f>
        <v>56035.15</v>
      </c>
      <c r="F72" s="12">
        <f t="shared" si="22"/>
        <v>28453691.619999997</v>
      </c>
    </row>
    <row r="73" spans="2:6" ht="15" customHeight="1" thickBot="1">
      <c r="B73" s="1" t="s">
        <v>13</v>
      </c>
      <c r="C73" s="53">
        <f>+'[1]Mod1_Missione 10 spese correnti'!$BC$15</f>
        <v>7344131.5199999996</v>
      </c>
      <c r="D73" s="53">
        <f>+'[1]Mod1_Missione 10 spese correnti'!$BC$20</f>
        <v>2991.2</v>
      </c>
      <c r="E73" s="53">
        <f>+'[1]Mod1_Missione 10 spese correnti'!$BC$29</f>
        <v>839284.36</v>
      </c>
      <c r="F73" s="12">
        <f t="shared" si="22"/>
        <v>8186407.0800000001</v>
      </c>
    </row>
    <row r="74" spans="2:6" ht="16.149999999999999" thickBot="1">
      <c r="B74" s="55" t="s">
        <v>7</v>
      </c>
      <c r="C74" s="14">
        <f>SUM(C68:C73)</f>
        <v>138093450.91999999</v>
      </c>
      <c r="D74" s="14">
        <f t="shared" ref="D74:F74" si="23">SUM(D68:D73)</f>
        <v>222474480.34</v>
      </c>
      <c r="E74" s="14">
        <f t="shared" si="23"/>
        <v>371947577.16999996</v>
      </c>
      <c r="F74" s="80">
        <f t="shared" si="23"/>
        <v>732515508.42999995</v>
      </c>
    </row>
    <row r="75" spans="2:6">
      <c r="C75" s="30" t="s">
        <v>18</v>
      </c>
      <c r="D75" s="30" t="s">
        <v>18</v>
      </c>
      <c r="E75" s="30" t="s">
        <v>18</v>
      </c>
      <c r="F75" s="30" t="s">
        <v>18</v>
      </c>
    </row>
    <row r="76" spans="2:6">
      <c r="B76" s="46" t="s">
        <v>22</v>
      </c>
      <c r="C76" s="16"/>
      <c r="D76" s="16"/>
      <c r="E76" s="16"/>
      <c r="F76" s="16"/>
    </row>
    <row r="77" spans="2:6" ht="31.15">
      <c r="B77" s="26" t="s">
        <v>3</v>
      </c>
      <c r="C77" s="10" t="s">
        <v>4</v>
      </c>
      <c r="D77" s="10" t="s">
        <v>5</v>
      </c>
      <c r="E77" s="10" t="s">
        <v>6</v>
      </c>
      <c r="F77" s="10" t="s">
        <v>17</v>
      </c>
    </row>
    <row r="78" spans="2:6" ht="15" customHeight="1">
      <c r="B78" s="11" t="s">
        <v>8</v>
      </c>
      <c r="C78" s="53">
        <f>+'[1]Mod1_Missione 10 spese correnti'!$BF$15</f>
        <v>173288370.63</v>
      </c>
      <c r="D78" s="53">
        <f>+'[1]Mod1_Missione 10 spese correnti'!$BF$20</f>
        <v>9597474.629999999</v>
      </c>
      <c r="E78" s="53">
        <f>+'[1]Mod1_Missione 10 spese correnti'!$BF$29</f>
        <v>6730235.96</v>
      </c>
      <c r="F78" s="12">
        <f t="shared" ref="F78:F83" si="24">SUM(C78:E78)</f>
        <v>189616081.22</v>
      </c>
    </row>
    <row r="79" spans="2:6" ht="15" customHeight="1">
      <c r="B79" s="11" t="s">
        <v>9</v>
      </c>
      <c r="C79" s="53">
        <f>+'[1]Mod1_Missione 10 spese correnti'!$BG$15</f>
        <v>260861705.02999997</v>
      </c>
      <c r="D79" s="53">
        <f>+'[1]Mod1_Missione 10 spese correnti'!$BG$20</f>
        <v>294898096.54000002</v>
      </c>
      <c r="E79" s="53">
        <f>+'[1]Mod1_Missione 10 spese correnti'!$BG$29</f>
        <v>53169617.039999999</v>
      </c>
      <c r="F79" s="12">
        <f t="shared" si="24"/>
        <v>608929418.6099999</v>
      </c>
    </row>
    <row r="80" spans="2:6" ht="15" customHeight="1">
      <c r="B80" s="11" t="s">
        <v>10</v>
      </c>
      <c r="C80" s="53">
        <f>+'[1]Mod1_Missione 10 spese correnti'!$BH$15</f>
        <v>2346706.4800000004</v>
      </c>
      <c r="D80" s="53">
        <f>+'[1]Mod1_Missione 10 spese correnti'!$BH$20</f>
        <v>1492169.84</v>
      </c>
      <c r="E80" s="53">
        <f>+'[1]Mod1_Missione 10 spese correnti'!$BH$29</f>
        <v>2758761.6100000003</v>
      </c>
      <c r="F80" s="12">
        <f t="shared" si="24"/>
        <v>6597637.9300000006</v>
      </c>
    </row>
    <row r="81" spans="2:6" ht="15" customHeight="1">
      <c r="B81" s="11" t="s">
        <v>11</v>
      </c>
      <c r="C81" s="53">
        <f>+'[1]Mod1_Missione 10 spese correnti'!$BI$15</f>
        <v>360896.61</v>
      </c>
      <c r="D81" s="53">
        <f>+'[1]Mod1_Missione 10 spese correnti'!$BI$20</f>
        <v>4522940.8899999997</v>
      </c>
      <c r="E81" s="53">
        <f>+'[1]Mod1_Missione 10 spese correnti'!$BI$29</f>
        <v>4509157.26</v>
      </c>
      <c r="F81" s="12">
        <f t="shared" si="24"/>
        <v>9392994.7599999998</v>
      </c>
    </row>
    <row r="82" spans="2:6" ht="15" customHeight="1">
      <c r="B82" s="11" t="s">
        <v>12</v>
      </c>
      <c r="C82" s="53">
        <f>+'[1]Mod1_Missione 10 spese correnti'!$BJ$15</f>
        <v>1044962.1499999999</v>
      </c>
      <c r="D82" s="53">
        <f>+'[1]Mod1_Missione 10 spese correnti'!$BJ$20</f>
        <v>8320626</v>
      </c>
      <c r="E82" s="53">
        <f>+'[1]Mod1_Missione 10 spese correnti'!$BJ$29</f>
        <v>4090889.18</v>
      </c>
      <c r="F82" s="12">
        <f t="shared" si="24"/>
        <v>13456477.33</v>
      </c>
    </row>
    <row r="83" spans="2:6" ht="15" customHeight="1" thickBot="1">
      <c r="B83" s="1" t="s">
        <v>13</v>
      </c>
      <c r="C83" s="53">
        <f>+'[1]Mod1_Missione 10 spese correnti'!$BK$15</f>
        <v>0</v>
      </c>
      <c r="D83" s="53">
        <f>+'[1]Mod1_Missione 10 spese correnti'!$BK$20</f>
        <v>0</v>
      </c>
      <c r="E83" s="53">
        <f>+'[1]Mod1_Missione 10 spese correnti'!$BK$29</f>
        <v>3229128.18</v>
      </c>
      <c r="F83" s="12">
        <f t="shared" si="24"/>
        <v>3229128.18</v>
      </c>
    </row>
    <row r="84" spans="2:6" ht="16.149999999999999" thickBot="1">
      <c r="B84" s="13" t="s">
        <v>7</v>
      </c>
      <c r="C84" s="14">
        <f>SUM(C78:C83)</f>
        <v>437902640.89999998</v>
      </c>
      <c r="D84" s="14">
        <f t="shared" ref="D84:F84" si="25">SUM(D78:D83)</f>
        <v>318831307.89999998</v>
      </c>
      <c r="E84" s="14">
        <f t="shared" si="25"/>
        <v>74487789.230000019</v>
      </c>
      <c r="F84" s="80">
        <f t="shared" si="25"/>
        <v>831221738.02999985</v>
      </c>
    </row>
    <row r="85" spans="2:6">
      <c r="C85" s="30" t="s">
        <v>18</v>
      </c>
      <c r="D85" s="30" t="s">
        <v>18</v>
      </c>
      <c r="E85" s="30" t="s">
        <v>18</v>
      </c>
      <c r="F85" s="30" t="s">
        <v>18</v>
      </c>
    </row>
    <row r="86" spans="2:6">
      <c r="B86" s="96" t="s">
        <v>23</v>
      </c>
      <c r="C86" s="96"/>
      <c r="D86" s="96"/>
      <c r="E86" s="96"/>
      <c r="F86" s="96"/>
    </row>
    <row r="87" spans="2:6" ht="31.15">
      <c r="B87" s="26" t="s">
        <v>3</v>
      </c>
      <c r="C87" s="10" t="s">
        <v>4</v>
      </c>
      <c r="D87" s="10" t="s">
        <v>5</v>
      </c>
      <c r="E87" s="10" t="s">
        <v>6</v>
      </c>
      <c r="F87" s="10" t="s">
        <v>17</v>
      </c>
    </row>
    <row r="88" spans="2:6" ht="15" customHeight="1">
      <c r="B88" s="11" t="s">
        <v>8</v>
      </c>
      <c r="C88" s="53">
        <f t="shared" ref="C88:E93" si="26">SUM(C68,C78)</f>
        <v>247289218.20999998</v>
      </c>
      <c r="D88" s="53">
        <f t="shared" si="26"/>
        <v>109999553.64999999</v>
      </c>
      <c r="E88" s="53">
        <f t="shared" si="26"/>
        <v>148034856.53999999</v>
      </c>
      <c r="F88" s="12">
        <f>SUM(C88:E88)</f>
        <v>505323628.39999998</v>
      </c>
    </row>
    <row r="89" spans="2:6" ht="15" customHeight="1">
      <c r="B89" s="11" t="s">
        <v>9</v>
      </c>
      <c r="C89" s="53">
        <f t="shared" si="26"/>
        <v>289093830.19999999</v>
      </c>
      <c r="D89" s="53">
        <f t="shared" si="26"/>
        <v>412838320.50000006</v>
      </c>
      <c r="E89" s="53">
        <f t="shared" si="26"/>
        <v>259315893.68999997</v>
      </c>
      <c r="F89" s="12">
        <f>SUM(F69,F79)</f>
        <v>961248044.38999987</v>
      </c>
    </row>
    <row r="90" spans="2:6" ht="15" customHeight="1">
      <c r="B90" s="11" t="s">
        <v>10</v>
      </c>
      <c r="C90" s="53">
        <f t="shared" si="26"/>
        <v>2453699.4000000004</v>
      </c>
      <c r="D90" s="53">
        <f t="shared" si="26"/>
        <v>4921964.5199999996</v>
      </c>
      <c r="E90" s="53">
        <f t="shared" si="26"/>
        <v>23582576.370000001</v>
      </c>
      <c r="F90" s="12">
        <f>SUM(F70,F80)</f>
        <v>30958240.289999999</v>
      </c>
    </row>
    <row r="91" spans="2:6" ht="15" customHeight="1">
      <c r="B91" s="11" t="s">
        <v>11</v>
      </c>
      <c r="C91" s="53">
        <f t="shared" si="26"/>
        <v>995321.50999999989</v>
      </c>
      <c r="D91" s="53">
        <f t="shared" si="26"/>
        <v>4599604.7299999995</v>
      </c>
      <c r="E91" s="53">
        <f t="shared" si="26"/>
        <v>7286702.9300000006</v>
      </c>
      <c r="F91" s="12">
        <f>SUM(F71,F81)</f>
        <v>12881629.17</v>
      </c>
    </row>
    <row r="92" spans="2:6" ht="15" customHeight="1">
      <c r="B92" s="11" t="s">
        <v>12</v>
      </c>
      <c r="C92" s="53">
        <f t="shared" si="26"/>
        <v>28819890.979999997</v>
      </c>
      <c r="D92" s="53">
        <f t="shared" si="26"/>
        <v>8943353.6400000006</v>
      </c>
      <c r="E92" s="53">
        <f t="shared" si="26"/>
        <v>4146924.33</v>
      </c>
      <c r="F92" s="12">
        <f>SUM(F72,F82)</f>
        <v>41910168.949999996</v>
      </c>
    </row>
    <row r="93" spans="2:6" ht="15" customHeight="1" thickBot="1">
      <c r="B93" s="1" t="s">
        <v>13</v>
      </c>
      <c r="C93" s="53">
        <f t="shared" si="26"/>
        <v>7344131.5199999996</v>
      </c>
      <c r="D93" s="53">
        <f t="shared" si="26"/>
        <v>2991.2</v>
      </c>
      <c r="E93" s="53">
        <f t="shared" si="26"/>
        <v>4068412.54</v>
      </c>
      <c r="F93" s="12">
        <f>SUM(F73,F83)</f>
        <v>11415535.26</v>
      </c>
    </row>
    <row r="94" spans="2:6" ht="16.149999999999999" thickBot="1">
      <c r="B94" s="13" t="s">
        <v>7</v>
      </c>
      <c r="C94" s="14">
        <f>SUM(C88:C93)</f>
        <v>575996091.81999993</v>
      </c>
      <c r="D94" s="14">
        <f t="shared" ref="D94:F94" si="27">SUM(D88:D93)</f>
        <v>541305788.24000013</v>
      </c>
      <c r="E94" s="14">
        <f t="shared" si="27"/>
        <v>446435366.39999998</v>
      </c>
      <c r="F94" s="14">
        <f t="shared" si="27"/>
        <v>1563737246.46</v>
      </c>
    </row>
    <row r="95" spans="2:6">
      <c r="B95" s="36" t="s">
        <v>18</v>
      </c>
      <c r="C95" s="36" t="s">
        <v>18</v>
      </c>
      <c r="D95" s="36" t="s">
        <v>18</v>
      </c>
      <c r="E95" s="36" t="s">
        <v>18</v>
      </c>
      <c r="F95" s="36"/>
    </row>
    <row r="96" spans="2:6">
      <c r="B96" s="98"/>
      <c r="C96" s="98"/>
      <c r="D96" s="98"/>
      <c r="E96" s="98"/>
      <c r="F96" s="98"/>
    </row>
    <row r="97" spans="2:11">
      <c r="B97" s="97" t="s">
        <v>24</v>
      </c>
      <c r="C97" s="97"/>
      <c r="D97" s="97"/>
      <c r="E97" s="97"/>
      <c r="F97" s="97"/>
    </row>
    <row r="98" spans="2:11" ht="31.15">
      <c r="B98" s="26" t="s">
        <v>3</v>
      </c>
      <c r="C98" s="10" t="s">
        <v>4</v>
      </c>
      <c r="D98" s="10" t="s">
        <v>5</v>
      </c>
      <c r="E98" s="10" t="s">
        <v>6</v>
      </c>
      <c r="F98" s="10" t="s">
        <v>17</v>
      </c>
    </row>
    <row r="99" spans="2:11" ht="15" customHeight="1">
      <c r="B99" s="11" t="s">
        <v>8</v>
      </c>
      <c r="C99" s="53">
        <f>SUM(C37,C68)</f>
        <v>726927022.6400001</v>
      </c>
      <c r="D99" s="53">
        <f t="shared" ref="D99:E99" si="28">SUM(D37,D68)</f>
        <v>562615821.70999992</v>
      </c>
      <c r="E99" s="53">
        <f t="shared" si="28"/>
        <v>1241489574.05</v>
      </c>
      <c r="F99" s="82">
        <f t="shared" ref="F99:F104" si="29">SUM(C99:E99)</f>
        <v>2531032418.3999996</v>
      </c>
      <c r="J99" s="81"/>
      <c r="K99" s="81"/>
    </row>
    <row r="100" spans="2:11" ht="15" customHeight="1">
      <c r="B100" s="11" t="s">
        <v>9</v>
      </c>
      <c r="C100" s="53">
        <f t="shared" ref="C100:E104" si="30">SUM(C38,C69)</f>
        <v>284708374.86999995</v>
      </c>
      <c r="D100" s="53">
        <f t="shared" si="30"/>
        <v>744211297.93000007</v>
      </c>
      <c r="E100" s="53">
        <f t="shared" si="30"/>
        <v>1527060579.3899999</v>
      </c>
      <c r="F100" s="82">
        <f t="shared" si="29"/>
        <v>2555980252.1899996</v>
      </c>
    </row>
    <row r="101" spans="2:11" ht="15" customHeight="1">
      <c r="B101" s="11" t="s">
        <v>10</v>
      </c>
      <c r="C101" s="53">
        <f t="shared" si="30"/>
        <v>1151575.6100000001</v>
      </c>
      <c r="D101" s="53">
        <f t="shared" si="30"/>
        <v>32729012.77</v>
      </c>
      <c r="E101" s="53">
        <f t="shared" si="30"/>
        <v>109520123.36</v>
      </c>
      <c r="F101" s="82">
        <f t="shared" si="29"/>
        <v>143400711.74000001</v>
      </c>
    </row>
    <row r="102" spans="2:11" ht="15" customHeight="1">
      <c r="B102" s="11" t="s">
        <v>11</v>
      </c>
      <c r="C102" s="53">
        <f t="shared" si="30"/>
        <v>4332804.6500000004</v>
      </c>
      <c r="D102" s="53">
        <f t="shared" si="30"/>
        <v>234169.47</v>
      </c>
      <c r="E102" s="53">
        <f t="shared" si="30"/>
        <v>18101458.710000001</v>
      </c>
      <c r="F102" s="82">
        <f t="shared" si="29"/>
        <v>22668432.830000002</v>
      </c>
    </row>
    <row r="103" spans="2:11" ht="15" customHeight="1">
      <c r="B103" s="11" t="s">
        <v>12</v>
      </c>
      <c r="C103" s="53">
        <f t="shared" si="30"/>
        <v>217800571.90999997</v>
      </c>
      <c r="D103" s="53">
        <f t="shared" si="30"/>
        <v>22748106.029999997</v>
      </c>
      <c r="E103" s="53">
        <f t="shared" si="30"/>
        <v>2354918.5299999998</v>
      </c>
      <c r="F103" s="82">
        <f t="shared" si="29"/>
        <v>242903596.46999997</v>
      </c>
    </row>
    <row r="104" spans="2:11" ht="15" customHeight="1" thickBot="1">
      <c r="B104" s="1" t="s">
        <v>13</v>
      </c>
      <c r="C104" s="53">
        <f t="shared" si="30"/>
        <v>13029816.239999998</v>
      </c>
      <c r="D104" s="53">
        <f t="shared" si="30"/>
        <v>132702.22</v>
      </c>
      <c r="E104" s="53">
        <f t="shared" si="30"/>
        <v>10074255.459999999</v>
      </c>
      <c r="F104" s="82">
        <f t="shared" si="29"/>
        <v>23236773.919999998</v>
      </c>
    </row>
    <row r="105" spans="2:11" ht="16.149999999999999" thickBot="1">
      <c r="B105" s="13" t="s">
        <v>7</v>
      </c>
      <c r="C105" s="14">
        <f>SUM(C99:C104)</f>
        <v>1247950165.9199998</v>
      </c>
      <c r="D105" s="14">
        <f t="shared" ref="D105:F105" si="31">SUM(D99:D104)</f>
        <v>1362671110.1299999</v>
      </c>
      <c r="E105" s="14">
        <f t="shared" si="31"/>
        <v>2908600909.5</v>
      </c>
      <c r="F105" s="14">
        <f t="shared" si="31"/>
        <v>5519222185.5499992</v>
      </c>
    </row>
    <row r="106" spans="2:11">
      <c r="F106" s="30"/>
    </row>
    <row r="107" spans="2:11">
      <c r="B107" s="16" t="s">
        <v>25</v>
      </c>
      <c r="C107" s="16"/>
      <c r="D107" s="16"/>
      <c r="E107" s="16"/>
      <c r="F107" s="16"/>
    </row>
    <row r="108" spans="2:11" ht="31.15">
      <c r="B108" s="26" t="s">
        <v>3</v>
      </c>
      <c r="C108" s="10" t="s">
        <v>4</v>
      </c>
      <c r="D108" s="10" t="s">
        <v>5</v>
      </c>
      <c r="E108" s="10" t="s">
        <v>6</v>
      </c>
      <c r="F108" s="10" t="s">
        <v>17</v>
      </c>
    </row>
    <row r="109" spans="2:11" ht="15" customHeight="1">
      <c r="B109" s="11" t="s">
        <v>8</v>
      </c>
      <c r="C109" s="53">
        <f>SUM(C47,C78)</f>
        <v>561488741.50999999</v>
      </c>
      <c r="D109" s="53">
        <f t="shared" ref="D109:E109" si="32">SUM(D47,D78)</f>
        <v>57538615.769999996</v>
      </c>
      <c r="E109" s="53">
        <f t="shared" si="32"/>
        <v>17036731.670000002</v>
      </c>
      <c r="F109" s="82">
        <f t="shared" ref="F109:F114" si="33">SUM(C109:E109)</f>
        <v>636064088.94999993</v>
      </c>
    </row>
    <row r="110" spans="2:11" ht="15" customHeight="1">
      <c r="B110" s="11" t="s">
        <v>9</v>
      </c>
      <c r="C110" s="53">
        <f t="shared" ref="C110:E114" si="34">SUM(C48,C79)</f>
        <v>1749281306.3999999</v>
      </c>
      <c r="D110" s="53">
        <f t="shared" si="34"/>
        <v>791785169.18000007</v>
      </c>
      <c r="E110" s="53">
        <f t="shared" si="34"/>
        <v>318710984.68000001</v>
      </c>
      <c r="F110" s="82">
        <f t="shared" si="33"/>
        <v>2859777460.2599998</v>
      </c>
    </row>
    <row r="111" spans="2:11" ht="15" customHeight="1">
      <c r="B111" s="11" t="s">
        <v>10</v>
      </c>
      <c r="C111" s="53">
        <f t="shared" si="34"/>
        <v>21363946.540000003</v>
      </c>
      <c r="D111" s="53">
        <f t="shared" si="34"/>
        <v>6866423.4199999999</v>
      </c>
      <c r="E111" s="53">
        <f t="shared" si="34"/>
        <v>4461016.12</v>
      </c>
      <c r="F111" s="82">
        <f t="shared" si="33"/>
        <v>32691386.080000002</v>
      </c>
    </row>
    <row r="112" spans="2:11" ht="15" customHeight="1">
      <c r="B112" s="11" t="s">
        <v>11</v>
      </c>
      <c r="C112" s="53">
        <f t="shared" si="34"/>
        <v>484320.75</v>
      </c>
      <c r="D112" s="53">
        <f t="shared" si="34"/>
        <v>11250069.01</v>
      </c>
      <c r="E112" s="53">
        <f t="shared" si="34"/>
        <v>43741095.269999996</v>
      </c>
      <c r="F112" s="82">
        <f t="shared" si="33"/>
        <v>55475485.029999994</v>
      </c>
    </row>
    <row r="113" spans="2:6" ht="15" customHeight="1">
      <c r="B113" s="11" t="s">
        <v>12</v>
      </c>
      <c r="C113" s="53">
        <f t="shared" si="34"/>
        <v>19499866.779999997</v>
      </c>
      <c r="D113" s="53">
        <f t="shared" si="34"/>
        <v>52278131.75</v>
      </c>
      <c r="E113" s="53">
        <f t="shared" si="34"/>
        <v>4959449.18</v>
      </c>
      <c r="F113" s="82">
        <f t="shared" si="33"/>
        <v>76737447.710000008</v>
      </c>
    </row>
    <row r="114" spans="2:6" ht="15" customHeight="1" thickBot="1">
      <c r="B114" s="1" t="s">
        <v>13</v>
      </c>
      <c r="C114" s="53">
        <f t="shared" si="34"/>
        <v>0</v>
      </c>
      <c r="D114" s="53">
        <f t="shared" si="34"/>
        <v>0</v>
      </c>
      <c r="E114" s="53">
        <f t="shared" si="34"/>
        <v>9749538.040000001</v>
      </c>
      <c r="F114" s="82">
        <f t="shared" si="33"/>
        <v>9749538.040000001</v>
      </c>
    </row>
    <row r="115" spans="2:6" ht="16.149999999999999" thickBot="1">
      <c r="B115" s="13" t="s">
        <v>7</v>
      </c>
      <c r="C115" s="14">
        <f>SUM(C109:C114)</f>
        <v>2352118181.98</v>
      </c>
      <c r="D115" s="14">
        <f t="shared" ref="D115:F115" si="35">SUM(D109:D114)</f>
        <v>919718409.13</v>
      </c>
      <c r="E115" s="14">
        <f t="shared" si="35"/>
        <v>398658814.96000004</v>
      </c>
      <c r="F115" s="14">
        <f t="shared" si="35"/>
        <v>3670495406.0699997</v>
      </c>
    </row>
    <row r="116" spans="2:6">
      <c r="F116" s="30" t="s">
        <v>18</v>
      </c>
    </row>
    <row r="117" spans="2:6">
      <c r="B117" s="97" t="s">
        <v>26</v>
      </c>
      <c r="C117" s="97"/>
      <c r="D117" s="97"/>
      <c r="E117" s="97"/>
      <c r="F117" s="97"/>
    </row>
    <row r="118" spans="2:6" ht="31.15">
      <c r="B118" s="26" t="s">
        <v>3</v>
      </c>
      <c r="C118" s="10" t="s">
        <v>4</v>
      </c>
      <c r="D118" s="10" t="s">
        <v>5</v>
      </c>
      <c r="E118" s="10" t="s">
        <v>6</v>
      </c>
      <c r="F118" s="10" t="s">
        <v>17</v>
      </c>
    </row>
    <row r="119" spans="2:6" ht="15" customHeight="1">
      <c r="B119" s="11" t="s">
        <v>8</v>
      </c>
      <c r="C119" s="53">
        <f>SUM(C99,C109)</f>
        <v>1288415764.1500001</v>
      </c>
      <c r="D119" s="53">
        <f t="shared" ref="D119:E119" si="36">SUM(D99,D109)</f>
        <v>620154437.4799999</v>
      </c>
      <c r="E119" s="53">
        <f t="shared" si="36"/>
        <v>1258526305.72</v>
      </c>
      <c r="F119" s="12">
        <f t="shared" ref="F119:F124" si="37">SUM(C119:E119)</f>
        <v>3167096507.3500004</v>
      </c>
    </row>
    <row r="120" spans="2:6" ht="15" customHeight="1">
      <c r="B120" s="11" t="s">
        <v>9</v>
      </c>
      <c r="C120" s="53">
        <f t="shared" ref="C120:E124" si="38">SUM(C100,C110)</f>
        <v>2033989681.2699997</v>
      </c>
      <c r="D120" s="53">
        <f t="shared" si="38"/>
        <v>1535996467.1100001</v>
      </c>
      <c r="E120" s="53">
        <f t="shared" si="38"/>
        <v>1845771564.0699999</v>
      </c>
      <c r="F120" s="12">
        <f t="shared" si="37"/>
        <v>5415757712.4499998</v>
      </c>
    </row>
    <row r="121" spans="2:6" ht="15" customHeight="1">
      <c r="B121" s="11" t="s">
        <v>10</v>
      </c>
      <c r="C121" s="53">
        <f t="shared" si="38"/>
        <v>22515522.150000002</v>
      </c>
      <c r="D121" s="53">
        <f t="shared" si="38"/>
        <v>39595436.189999998</v>
      </c>
      <c r="E121" s="53">
        <f t="shared" si="38"/>
        <v>113981139.48</v>
      </c>
      <c r="F121" s="12">
        <f t="shared" si="37"/>
        <v>176092097.81999999</v>
      </c>
    </row>
    <row r="122" spans="2:6" ht="15" customHeight="1">
      <c r="B122" s="11" t="s">
        <v>11</v>
      </c>
      <c r="C122" s="53">
        <f t="shared" si="38"/>
        <v>4817125.4000000004</v>
      </c>
      <c r="D122" s="53">
        <f t="shared" si="38"/>
        <v>11484238.48</v>
      </c>
      <c r="E122" s="53">
        <f t="shared" si="38"/>
        <v>61842553.979999997</v>
      </c>
      <c r="F122" s="12">
        <f t="shared" si="37"/>
        <v>78143917.859999999</v>
      </c>
    </row>
    <row r="123" spans="2:6" ht="15" customHeight="1">
      <c r="B123" s="11" t="s">
        <v>12</v>
      </c>
      <c r="C123" s="53">
        <f t="shared" si="38"/>
        <v>237300438.68999997</v>
      </c>
      <c r="D123" s="53">
        <f t="shared" si="38"/>
        <v>75026237.780000001</v>
      </c>
      <c r="E123" s="53">
        <f t="shared" si="38"/>
        <v>7314367.709999999</v>
      </c>
      <c r="F123" s="12">
        <f t="shared" si="37"/>
        <v>319641044.17999995</v>
      </c>
    </row>
    <row r="124" spans="2:6" ht="15" customHeight="1" thickBot="1">
      <c r="B124" s="1" t="s">
        <v>13</v>
      </c>
      <c r="C124" s="53">
        <f t="shared" si="38"/>
        <v>13029816.239999998</v>
      </c>
      <c r="D124" s="53">
        <f t="shared" si="38"/>
        <v>132702.22</v>
      </c>
      <c r="E124" s="53">
        <f t="shared" si="38"/>
        <v>19823793.5</v>
      </c>
      <c r="F124" s="12">
        <f t="shared" si="37"/>
        <v>32986311.960000001</v>
      </c>
    </row>
    <row r="125" spans="2:6" ht="16.149999999999999" thickBot="1">
      <c r="B125" s="13" t="s">
        <v>7</v>
      </c>
      <c r="C125" s="14">
        <f>SUM(C119:C124)</f>
        <v>3600068347.9000001</v>
      </c>
      <c r="D125" s="14">
        <f t="shared" ref="D125:F125" si="39">SUM(D119:D124)</f>
        <v>2282389519.2600002</v>
      </c>
      <c r="E125" s="14">
        <f t="shared" si="39"/>
        <v>3307259724.46</v>
      </c>
      <c r="F125" s="14">
        <f t="shared" si="39"/>
        <v>9189717591.6200008</v>
      </c>
    </row>
    <row r="127" spans="2:6">
      <c r="C127" s="30" t="s">
        <v>18</v>
      </c>
      <c r="D127" s="30" t="s">
        <v>18</v>
      </c>
      <c r="E127" s="30" t="s">
        <v>18</v>
      </c>
    </row>
  </sheetData>
  <mergeCells count="13">
    <mergeCell ref="B1:F2"/>
    <mergeCell ref="B3:F3"/>
    <mergeCell ref="B86:F86"/>
    <mergeCell ref="B117:F117"/>
    <mergeCell ref="B96:F96"/>
    <mergeCell ref="B97:F97"/>
    <mergeCell ref="B55:F55"/>
    <mergeCell ref="B66:F66"/>
    <mergeCell ref="B24:F24"/>
    <mergeCell ref="B34:F34"/>
    <mergeCell ref="B35:F35"/>
    <mergeCell ref="B4:F4"/>
    <mergeCell ref="B14:F14"/>
  </mergeCells>
  <pageMargins left="0.70866141732283472" right="0.70866141732283472" top="1.1417322834645669" bottom="1.1417322834645669" header="0.31496062992125984" footer="0.31496062992125984"/>
  <pageSetup paperSize="8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130"/>
  <sheetViews>
    <sheetView workbookViewId="0">
      <selection activeCell="F125" sqref="B1:F125"/>
    </sheetView>
  </sheetViews>
  <sheetFormatPr defaultColWidth="8.85546875" defaultRowHeight="13.9"/>
  <cols>
    <col min="1" max="1" width="8.85546875" style="2"/>
    <col min="2" max="2" width="50.7109375" style="2" customWidth="1"/>
    <col min="3" max="6" width="20.7109375" style="2" customWidth="1"/>
    <col min="7" max="7" width="19.7109375" style="2" customWidth="1"/>
    <col min="8" max="8" width="21.42578125" style="2" customWidth="1"/>
    <col min="9" max="9" width="15.42578125" style="2" customWidth="1"/>
    <col min="10" max="10" width="16.7109375" style="2" customWidth="1"/>
    <col min="11" max="16384" width="8.85546875" style="2"/>
  </cols>
  <sheetData>
    <row r="1" spans="2:6">
      <c r="B1" s="93" t="s">
        <v>27</v>
      </c>
      <c r="C1" s="93"/>
      <c r="D1" s="93"/>
      <c r="E1" s="93"/>
      <c r="F1" s="93"/>
    </row>
    <row r="2" spans="2:6">
      <c r="B2" s="93"/>
      <c r="C2" s="93"/>
      <c r="D2" s="93"/>
      <c r="E2" s="93"/>
      <c r="F2" s="93"/>
    </row>
    <row r="3" spans="2:6">
      <c r="B3" s="94" t="s">
        <v>1</v>
      </c>
      <c r="C3" s="95"/>
      <c r="D3" s="95"/>
      <c r="E3" s="95"/>
      <c r="F3" s="95"/>
    </row>
    <row r="4" spans="2:6">
      <c r="B4" s="99" t="s">
        <v>28</v>
      </c>
      <c r="C4" s="102"/>
      <c r="D4" s="102"/>
      <c r="E4" s="102"/>
      <c r="F4" s="102"/>
    </row>
    <row r="5" spans="2:6" ht="33.75" customHeight="1">
      <c r="B5" s="21" t="s">
        <v>29</v>
      </c>
      <c r="C5" s="3" t="s">
        <v>4</v>
      </c>
      <c r="D5" s="3" t="s">
        <v>5</v>
      </c>
      <c r="E5" s="3" t="s">
        <v>6</v>
      </c>
      <c r="F5" s="3" t="s">
        <v>17</v>
      </c>
    </row>
    <row r="6" spans="2:6" ht="15" customHeight="1">
      <c r="B6" s="1" t="s">
        <v>8</v>
      </c>
      <c r="C6" s="58">
        <f>+'[1]Mod_1Miss_10 spese in conto cap'!$B$15</f>
        <v>114174160.02</v>
      </c>
      <c r="D6" s="58">
        <f>+'[1]Mod_1Miss_10 spese in conto cap'!$B$20</f>
        <v>122367658.66999999</v>
      </c>
      <c r="E6" s="58">
        <f>+'[1]Mod_1Miss_10 spese in conto cap'!$B$29</f>
        <v>294108348.75999999</v>
      </c>
      <c r="F6" s="4">
        <f t="shared" ref="F6:F11" si="0">SUM(C6:E6)</f>
        <v>530650167.44999999</v>
      </c>
    </row>
    <row r="7" spans="2:6" ht="15" customHeight="1">
      <c r="B7" s="1" t="s">
        <v>9</v>
      </c>
      <c r="C7" s="58">
        <f>+'[1]Mod_1Miss_10 spese in conto cap'!$C$15</f>
        <v>175230166.60000002</v>
      </c>
      <c r="D7" s="58">
        <f>+'[1]Mod_1Miss_10 spese in conto cap'!$C$20</f>
        <v>68539950.439999998</v>
      </c>
      <c r="E7" s="58">
        <f>+'[1]Mod_1Miss_10 spese in conto cap'!$C$29</f>
        <v>249360536.28000003</v>
      </c>
      <c r="F7" s="4">
        <f t="shared" si="0"/>
        <v>493130653.32000005</v>
      </c>
    </row>
    <row r="8" spans="2:6" ht="15" customHeight="1">
      <c r="B8" s="1" t="s">
        <v>10</v>
      </c>
      <c r="C8" s="58">
        <f>+'[1]Mod_1Miss_10 spese in conto cap'!$D$15</f>
        <v>20429131.98</v>
      </c>
      <c r="D8" s="58">
        <f>+'[1]Mod_1Miss_10 spese in conto cap'!$D$20</f>
        <v>5561119.2200000007</v>
      </c>
      <c r="E8" s="58">
        <f>+'[1]Mod_1Miss_10 spese in conto cap'!$D$29</f>
        <v>42162479.229999997</v>
      </c>
      <c r="F8" s="4">
        <f t="shared" si="0"/>
        <v>68152730.430000007</v>
      </c>
    </row>
    <row r="9" spans="2:6" ht="15" customHeight="1">
      <c r="B9" s="1" t="s">
        <v>11</v>
      </c>
      <c r="C9" s="58">
        <f>+'[1]Mod_1Miss_10 spese in conto cap'!$E$15</f>
        <v>9445609.7000000011</v>
      </c>
      <c r="D9" s="58">
        <f>+'[1]Mod_1Miss_10 spese in conto cap'!$E$20</f>
        <v>4618307.3900000006</v>
      </c>
      <c r="E9" s="58">
        <f>+'[1]Mod_1Miss_10 spese in conto cap'!$E$29</f>
        <v>8354608.04</v>
      </c>
      <c r="F9" s="4">
        <f t="shared" si="0"/>
        <v>22418525.130000003</v>
      </c>
    </row>
    <row r="10" spans="2:6" ht="15" customHeight="1">
      <c r="B10" s="1" t="s">
        <v>12</v>
      </c>
      <c r="C10" s="58">
        <f>+'[1]Mod_1Miss_10 spese in conto cap'!$F$15</f>
        <v>443796886.12</v>
      </c>
      <c r="D10" s="58">
        <f>+'[1]Mod_1Miss_10 spese in conto cap'!$F$20</f>
        <v>102941583.44000001</v>
      </c>
      <c r="E10" s="58">
        <f>+'[1]Mod_1Miss_10 spese in conto cap'!$F$29</f>
        <v>278622957.51999998</v>
      </c>
      <c r="F10" s="4">
        <f t="shared" si="0"/>
        <v>825361427.08000004</v>
      </c>
    </row>
    <row r="11" spans="2:6" ht="15" customHeight="1" thickBot="1">
      <c r="B11" s="1" t="s">
        <v>13</v>
      </c>
      <c r="C11" s="59">
        <f>+'[1]Mod_1Miss_10 spese in conto cap'!$G$15</f>
        <v>7576225.3200000003</v>
      </c>
      <c r="D11" s="59">
        <f>+'[1]Mod_1Miss_10 spese in conto cap'!$G$20</f>
        <v>72006619.700000003</v>
      </c>
      <c r="E11" s="59">
        <f>+'[1]Mod_1Miss_10 spese in conto cap'!$G$29</f>
        <v>501563656.50999999</v>
      </c>
      <c r="F11" s="4">
        <f t="shared" si="0"/>
        <v>581146501.52999997</v>
      </c>
    </row>
    <row r="12" spans="2:6" ht="16.149999999999999" thickBot="1">
      <c r="B12" s="5" t="s">
        <v>7</v>
      </c>
      <c r="C12" s="6">
        <f>SUM(C6:C11)</f>
        <v>770652179.74000013</v>
      </c>
      <c r="D12" s="6">
        <f>SUM(D6:D11)</f>
        <v>376035238.85999995</v>
      </c>
      <c r="E12" s="6">
        <f>SUM(E6:E11)</f>
        <v>1374172586.3399999</v>
      </c>
      <c r="F12" s="60">
        <f>SUM(F6:F11)</f>
        <v>2520860004.9400005</v>
      </c>
    </row>
    <row r="13" spans="2:6">
      <c r="C13" s="7" t="s">
        <v>18</v>
      </c>
      <c r="F13" s="7"/>
    </row>
    <row r="14" spans="2:6">
      <c r="B14" s="99" t="s">
        <v>30</v>
      </c>
      <c r="C14" s="102"/>
      <c r="D14" s="102"/>
      <c r="E14" s="102"/>
      <c r="F14" s="102"/>
    </row>
    <row r="15" spans="2:6" ht="32.25" customHeight="1">
      <c r="B15" s="21" t="s">
        <v>29</v>
      </c>
      <c r="C15" s="3" t="s">
        <v>4</v>
      </c>
      <c r="D15" s="3" t="s">
        <v>5</v>
      </c>
      <c r="E15" s="3" t="s">
        <v>6</v>
      </c>
      <c r="F15" s="3" t="s">
        <v>17</v>
      </c>
    </row>
    <row r="16" spans="2:6" ht="15" customHeight="1">
      <c r="B16" s="1" t="s">
        <v>8</v>
      </c>
      <c r="C16" s="58">
        <f>+'[1]Mod_1Miss_10 spese in conto cap'!$J$15</f>
        <v>584933706.00999987</v>
      </c>
      <c r="D16" s="58">
        <f>+'[1]Mod_1Miss_10 spese in conto cap'!$J$20</f>
        <v>1024680.78</v>
      </c>
      <c r="E16" s="58">
        <f>+'[1]Mod_1Miss_10 spese in conto cap'!$J$29</f>
        <v>157568376.97999999</v>
      </c>
      <c r="F16" s="4">
        <f>SUM(C16:E16)</f>
        <v>743526763.76999986</v>
      </c>
    </row>
    <row r="17" spans="2:6" ht="15" customHeight="1">
      <c r="B17" s="1" t="s">
        <v>9</v>
      </c>
      <c r="C17" s="58">
        <f>+'[1]Mod_1Miss_10 spese in conto cap'!$K$15</f>
        <v>69856522.260000005</v>
      </c>
      <c r="D17" s="58">
        <f>+'[1]Mod_1Miss_10 spese in conto cap'!$K$20</f>
        <v>1133647.69</v>
      </c>
      <c r="E17" s="58">
        <f>+'[1]Mod_1Miss_10 spese in conto cap'!$K$29</f>
        <v>121601601.12</v>
      </c>
      <c r="F17" s="4">
        <f t="shared" ref="F17:F21" si="1">SUM(C17:E17)</f>
        <v>192591771.06999999</v>
      </c>
    </row>
    <row r="18" spans="2:6" ht="15" customHeight="1">
      <c r="B18" s="1" t="s">
        <v>10</v>
      </c>
      <c r="C18" s="58">
        <f>+'[1]Mod_1Miss_10 spese in conto cap'!$L$15</f>
        <v>4830051.96</v>
      </c>
      <c r="D18" s="58">
        <f>+'[1]Mod_1Miss_10 spese in conto cap'!$L$20</f>
        <v>0</v>
      </c>
      <c r="E18" s="58">
        <f>+'[1]Mod_1Miss_10 spese in conto cap'!$L$29</f>
        <v>0</v>
      </c>
      <c r="F18" s="4">
        <f t="shared" si="1"/>
        <v>4830051.96</v>
      </c>
    </row>
    <row r="19" spans="2:6" ht="15" customHeight="1">
      <c r="B19" s="1" t="s">
        <v>11</v>
      </c>
      <c r="C19" s="58">
        <f>+'[1]Mod_1Miss_10 spese in conto cap'!$M$15</f>
        <v>0</v>
      </c>
      <c r="D19" s="58">
        <f>+'[1]Mod_1Miss_10 spese in conto cap'!$M$20</f>
        <v>280000</v>
      </c>
      <c r="E19" s="58">
        <f>+'[1]Mod_1Miss_10 spese in conto cap'!$M$29</f>
        <v>0</v>
      </c>
      <c r="F19" s="4">
        <f t="shared" si="1"/>
        <v>280000</v>
      </c>
    </row>
    <row r="20" spans="2:6" ht="15" customHeight="1">
      <c r="B20" s="1" t="s">
        <v>12</v>
      </c>
      <c r="C20" s="58">
        <f>+'[1]Mod_1Miss_10 spese in conto cap'!$N$15</f>
        <v>83865796.200000018</v>
      </c>
      <c r="D20" s="58">
        <f>+'[1]Mod_1Miss_10 spese in conto cap'!$N$20</f>
        <v>5832447.7300000004</v>
      </c>
      <c r="E20" s="58">
        <f>+'[1]Mod_1Miss_10 spese in conto cap'!$N$29</f>
        <v>7114461.3600000003</v>
      </c>
      <c r="F20" s="4">
        <f t="shared" si="1"/>
        <v>96812705.290000021</v>
      </c>
    </row>
    <row r="21" spans="2:6" ht="15" customHeight="1" thickBot="1">
      <c r="B21" s="1" t="s">
        <v>13</v>
      </c>
      <c r="C21" s="58">
        <f>+'[1]Mod_1Miss_10 spese in conto cap'!$O$15</f>
        <v>0</v>
      </c>
      <c r="D21" s="58">
        <f>+'[1]Mod_1Miss_10 spese in conto cap'!$O$20</f>
        <v>4933409.28</v>
      </c>
      <c r="E21" s="58">
        <f>+'[1]Mod_1Miss_10 spese in conto cap'!$O$29</f>
        <v>1360950644.1299999</v>
      </c>
      <c r="F21" s="4">
        <f t="shared" si="1"/>
        <v>1365884053.4099998</v>
      </c>
    </row>
    <row r="22" spans="2:6" ht="16.149999999999999" thickBot="1">
      <c r="B22" s="5" t="s">
        <v>7</v>
      </c>
      <c r="C22" s="6">
        <f>SUM(C16:C21)</f>
        <v>743486076.42999995</v>
      </c>
      <c r="D22" s="6">
        <f>SUM(D16:D21)</f>
        <v>13204185.48</v>
      </c>
      <c r="E22" s="6">
        <f>SUM(E16:E21)</f>
        <v>1647235083.5899999</v>
      </c>
      <c r="F22" s="6">
        <f>SUM(F16:F21)</f>
        <v>2403925345.5</v>
      </c>
    </row>
    <row r="23" spans="2:6">
      <c r="C23" s="27"/>
      <c r="D23" s="27"/>
      <c r="E23" s="27"/>
      <c r="F23" s="39"/>
    </row>
    <row r="24" spans="2:6" ht="14.45">
      <c r="B24" s="99" t="s">
        <v>31</v>
      </c>
      <c r="C24" s="99"/>
      <c r="D24" s="99"/>
      <c r="E24" s="99"/>
      <c r="F24" s="99"/>
    </row>
    <row r="25" spans="2:6" ht="36.75" customHeight="1">
      <c r="B25" s="21" t="s">
        <v>29</v>
      </c>
      <c r="C25" s="3" t="s">
        <v>4</v>
      </c>
      <c r="D25" s="3" t="s">
        <v>5</v>
      </c>
      <c r="E25" s="3" t="s">
        <v>6</v>
      </c>
      <c r="F25" s="3" t="s">
        <v>17</v>
      </c>
    </row>
    <row r="26" spans="2:6" ht="15" customHeight="1">
      <c r="B26" s="1" t="s">
        <v>8</v>
      </c>
      <c r="C26" s="58">
        <f>+'[1]Mod_1Miss_10 spese in conto cap'!$R$15</f>
        <v>699107866.02999997</v>
      </c>
      <c r="D26" s="58">
        <f>+'[1]Mod_1Miss_10 spese in conto cap'!$R$20</f>
        <v>123392339.44999999</v>
      </c>
      <c r="E26" s="58">
        <f>+'[1]Mod_1Miss_10 spese in conto cap'!$R$29</f>
        <v>451676725.74000001</v>
      </c>
      <c r="F26" s="4">
        <f>SUM(C26:E26)</f>
        <v>1274176931.22</v>
      </c>
    </row>
    <row r="27" spans="2:6" ht="15" customHeight="1">
      <c r="B27" s="1" t="s">
        <v>9</v>
      </c>
      <c r="C27" s="58">
        <f>+'[1]Mod_1Miss_10 spese in conto cap'!$S$15</f>
        <v>245086688.86000001</v>
      </c>
      <c r="D27" s="58">
        <f>+'[1]Mod_1Miss_10 spese in conto cap'!$S$20</f>
        <v>69673598.129999995</v>
      </c>
      <c r="E27" s="58">
        <f>+'[1]Mod_1Miss_10 spese in conto cap'!$S$29</f>
        <v>370962137.40000004</v>
      </c>
      <c r="F27" s="4">
        <f t="shared" ref="F27:F31" si="2">SUM(C27:E27)</f>
        <v>685722424.3900001</v>
      </c>
    </row>
    <row r="28" spans="2:6" ht="15" customHeight="1">
      <c r="B28" s="1" t="s">
        <v>10</v>
      </c>
      <c r="C28" s="58">
        <f>+'[1]Mod_1Miss_10 spese in conto cap'!$T$15</f>
        <v>25259183.940000001</v>
      </c>
      <c r="D28" s="58">
        <f>+'[1]Mod_1Miss_10 spese in conto cap'!$T$20</f>
        <v>5561119.2200000007</v>
      </c>
      <c r="E28" s="58">
        <f>+'[1]Mod_1Miss_10 spese in conto cap'!$T$29</f>
        <v>42162479.229999997</v>
      </c>
      <c r="F28" s="4">
        <f t="shared" si="2"/>
        <v>72982782.390000001</v>
      </c>
    </row>
    <row r="29" spans="2:6" ht="15" customHeight="1">
      <c r="B29" s="1" t="s">
        <v>11</v>
      </c>
      <c r="C29" s="58">
        <f>+'[1]Mod_1Miss_10 spese in conto cap'!$U$15</f>
        <v>9445609.7000000011</v>
      </c>
      <c r="D29" s="58">
        <f>+'[1]Mod_1Miss_10 spese in conto cap'!$U$20</f>
        <v>4898307.3900000006</v>
      </c>
      <c r="E29" s="58">
        <f>+'[1]Mod_1Miss_10 spese in conto cap'!$U$29</f>
        <v>8354608.04</v>
      </c>
      <c r="F29" s="4">
        <f t="shared" si="2"/>
        <v>22698525.130000003</v>
      </c>
    </row>
    <row r="30" spans="2:6" ht="15" customHeight="1">
      <c r="B30" s="1" t="s">
        <v>12</v>
      </c>
      <c r="C30" s="58">
        <f>+'[1]Mod_1Miss_10 spese in conto cap'!$V$15</f>
        <v>527662682.32000005</v>
      </c>
      <c r="D30" s="58">
        <f>+'[1]Mod_1Miss_10 spese in conto cap'!$V$20</f>
        <v>108774031.17000002</v>
      </c>
      <c r="E30" s="58">
        <f>+'[1]Mod_1Miss_10 spese in conto cap'!$V$29</f>
        <v>285737418.88</v>
      </c>
      <c r="F30" s="4">
        <f t="shared" si="2"/>
        <v>922174132.37</v>
      </c>
    </row>
    <row r="31" spans="2:6" ht="15" customHeight="1" thickBot="1">
      <c r="B31" s="1" t="s">
        <v>13</v>
      </c>
      <c r="C31" s="59">
        <f>+'[1]Mod_1Miss_10 spese in conto cap'!$W$15</f>
        <v>7576225.3200000003</v>
      </c>
      <c r="D31" s="59">
        <f>+'[1]Mod_1Miss_10 spese in conto cap'!$W$20</f>
        <v>76940028.980000004</v>
      </c>
      <c r="E31" s="59">
        <f>+'[1]Mod_1Miss_10 spese in conto cap'!$W$29</f>
        <v>1862514300.6400001</v>
      </c>
      <c r="F31" s="4">
        <f t="shared" si="2"/>
        <v>1947030554.9400001</v>
      </c>
    </row>
    <row r="32" spans="2:6" ht="16.149999999999999" thickBot="1">
      <c r="B32" s="5" t="s">
        <v>7</v>
      </c>
      <c r="C32" s="6">
        <f>SUM(C26:C31)</f>
        <v>1514138256.1700001</v>
      </c>
      <c r="D32" s="6">
        <f>SUM(D26:D31)</f>
        <v>389239424.34000003</v>
      </c>
      <c r="E32" s="6">
        <f>SUM(E26:E31)</f>
        <v>3021407669.9300003</v>
      </c>
      <c r="F32" s="60">
        <f>SUM(F26:F31)</f>
        <v>4924785350.4400005</v>
      </c>
    </row>
    <row r="33" spans="2:10">
      <c r="B33" s="31"/>
      <c r="C33" s="31"/>
      <c r="D33" s="31"/>
      <c r="E33" s="31"/>
      <c r="F33" s="38" t="s">
        <v>18</v>
      </c>
    </row>
    <row r="34" spans="2:10">
      <c r="B34" s="101"/>
      <c r="C34" s="101"/>
      <c r="D34" s="101"/>
      <c r="E34" s="101"/>
      <c r="F34" s="101"/>
    </row>
    <row r="35" spans="2:10">
      <c r="B35" s="99" t="s">
        <v>32</v>
      </c>
      <c r="C35" s="102"/>
      <c r="D35" s="102"/>
      <c r="E35" s="102"/>
      <c r="F35" s="102"/>
    </row>
    <row r="36" spans="2:10" ht="38.25" customHeight="1">
      <c r="B36" s="21" t="s">
        <v>29</v>
      </c>
      <c r="C36" s="3" t="s">
        <v>4</v>
      </c>
      <c r="D36" s="3" t="s">
        <v>5</v>
      </c>
      <c r="E36" s="3" t="s">
        <v>6</v>
      </c>
      <c r="F36" s="3" t="s">
        <v>17</v>
      </c>
    </row>
    <row r="37" spans="2:10" ht="15" customHeight="1">
      <c r="B37" s="1" t="s">
        <v>8</v>
      </c>
      <c r="C37" s="58">
        <f>+'[1]Mod_1Miss_10 spese in conto cap'!$Z$15</f>
        <v>91984297.320000023</v>
      </c>
      <c r="D37" s="58">
        <f>+'[1]Mod_1Miss_10 spese in conto cap'!$Z$20</f>
        <v>90067576.719999999</v>
      </c>
      <c r="E37" s="58">
        <f>+'[1]Mod_1Miss_10 spese in conto cap'!$Z$29</f>
        <v>85885810.309</v>
      </c>
      <c r="F37" s="4">
        <f>SUM(C37:E37)</f>
        <v>267937684.34900004</v>
      </c>
    </row>
    <row r="38" spans="2:10" ht="15" customHeight="1">
      <c r="B38" s="1" t="s">
        <v>9</v>
      </c>
      <c r="C38" s="58">
        <f>+'[1]Mod_1Miss_10 spese in conto cap'!$AA$15</f>
        <v>89803303.819999993</v>
      </c>
      <c r="D38" s="58">
        <f>+'[1]Mod_1Miss_10 spese in conto cap'!$AA$20</f>
        <v>38290942.75</v>
      </c>
      <c r="E38" s="58">
        <f>+'[1]Mod_1Miss_10 spese in conto cap'!$AA$29</f>
        <v>196537275.94</v>
      </c>
      <c r="F38" s="4">
        <f t="shared" ref="F38:F42" si="3">SUM(C38:E38)</f>
        <v>324631522.50999999</v>
      </c>
    </row>
    <row r="39" spans="2:10" ht="15" customHeight="1">
      <c r="B39" s="1" t="s">
        <v>10</v>
      </c>
      <c r="C39" s="58">
        <f>+'[1]Mod_1Miss_10 spese in conto cap'!$AB$15</f>
        <v>16459212.16</v>
      </c>
      <c r="D39" s="58">
        <f>+'[1]Mod_1Miss_10 spese in conto cap'!$AB$20</f>
        <v>3511140.5599999996</v>
      </c>
      <c r="E39" s="58">
        <f>+'[1]Mod_1Miss_10 spese in conto cap'!$AB$29</f>
        <v>36534710.489999995</v>
      </c>
      <c r="F39" s="4">
        <f t="shared" si="3"/>
        <v>56505063.209999993</v>
      </c>
    </row>
    <row r="40" spans="2:10" ht="15" customHeight="1">
      <c r="B40" s="1" t="s">
        <v>11</v>
      </c>
      <c r="C40" s="58">
        <f>+'[1]Mod_1Miss_10 spese in conto cap'!$AC$15</f>
        <v>682575.23</v>
      </c>
      <c r="D40" s="58">
        <f>+'[1]Mod_1Miss_10 spese in conto cap'!$AC$20</f>
        <v>1320950.5900000001</v>
      </c>
      <c r="E40" s="58">
        <f>+'[1]Mod_1Miss_10 spese in conto cap'!$AC$29</f>
        <v>4965043.47</v>
      </c>
      <c r="F40" s="4">
        <f t="shared" si="3"/>
        <v>6968569.29</v>
      </c>
    </row>
    <row r="41" spans="2:10" ht="15" customHeight="1">
      <c r="B41" s="1" t="s">
        <v>12</v>
      </c>
      <c r="C41" s="58">
        <f>+'[1]Mod_1Miss_10 spese in conto cap'!$AD$15</f>
        <v>335453978.37000006</v>
      </c>
      <c r="D41" s="58">
        <f>+'[1]Mod_1Miss_10 spese in conto cap'!$AD$20</f>
        <v>76355394.709999993</v>
      </c>
      <c r="E41" s="58">
        <f>+'[1]Mod_1Miss_10 spese in conto cap'!$AD$29</f>
        <v>90118754.930000007</v>
      </c>
      <c r="F41" s="4">
        <f t="shared" si="3"/>
        <v>501928128.01000005</v>
      </c>
    </row>
    <row r="42" spans="2:10" ht="15" customHeight="1" thickBot="1">
      <c r="B42" s="1" t="s">
        <v>13</v>
      </c>
      <c r="C42" s="59">
        <f>+'[1]Mod_1Miss_10 spese in conto cap'!$AE$15</f>
        <v>6643527.4300000006</v>
      </c>
      <c r="D42" s="59">
        <f>+'[1]Mod_1Miss_10 spese in conto cap'!$AE$20</f>
        <v>55910039.530000001</v>
      </c>
      <c r="E42" s="59">
        <f>+'[1]Mod_1Miss_10 spese in conto cap'!$AE$29</f>
        <v>101838798.80000001</v>
      </c>
      <c r="F42" s="4">
        <f t="shared" si="3"/>
        <v>164392365.76000002</v>
      </c>
    </row>
    <row r="43" spans="2:10" ht="16.149999999999999" thickBot="1">
      <c r="B43" s="5" t="s">
        <v>7</v>
      </c>
      <c r="C43" s="6">
        <f>SUM(C37:C42)</f>
        <v>541026894.33000004</v>
      </c>
      <c r="D43" s="6">
        <f t="shared" ref="D43:F43" si="4">SUM(D37:D42)</f>
        <v>265456044.85999998</v>
      </c>
      <c r="E43" s="6">
        <f t="shared" si="4"/>
        <v>515880393.93900007</v>
      </c>
      <c r="F43" s="83">
        <f t="shared" si="4"/>
        <v>1322363333.1289999</v>
      </c>
    </row>
    <row r="44" spans="2:10">
      <c r="F44" s="7" t="s">
        <v>18</v>
      </c>
    </row>
    <row r="45" spans="2:10" ht="30" customHeight="1">
      <c r="B45" s="100" t="s">
        <v>33</v>
      </c>
      <c r="C45" s="100"/>
      <c r="D45" s="100"/>
      <c r="E45" s="100"/>
      <c r="F45" s="100"/>
    </row>
    <row r="46" spans="2:10" ht="36.75" customHeight="1">
      <c r="B46" s="21" t="s">
        <v>29</v>
      </c>
      <c r="C46" s="3" t="s">
        <v>4</v>
      </c>
      <c r="D46" s="3" t="s">
        <v>5</v>
      </c>
      <c r="E46" s="3" t="s">
        <v>6</v>
      </c>
      <c r="F46" s="3" t="s">
        <v>17</v>
      </c>
    </row>
    <row r="47" spans="2:10" ht="15" customHeight="1">
      <c r="B47" s="1" t="s">
        <v>8</v>
      </c>
      <c r="C47" s="58">
        <f>+'[1]Mod_1Miss_10 spese in conto cap'!$AH$15</f>
        <v>561663582.76999986</v>
      </c>
      <c r="D47" s="58">
        <f>+'[1]Mod_1Miss_10 spese in conto cap'!$AH$20</f>
        <v>0</v>
      </c>
      <c r="E47" s="58">
        <f>+'[1]Mod_1Miss_10 spese in conto cap'!$AH$29</f>
        <v>146026913.06</v>
      </c>
      <c r="F47" s="4">
        <f>SUM(C47:E47)</f>
        <v>707690495.82999992</v>
      </c>
      <c r="H47" s="7"/>
      <c r="I47" s="7"/>
      <c r="J47" s="7"/>
    </row>
    <row r="48" spans="2:10" ht="15" customHeight="1">
      <c r="B48" s="1" t="s">
        <v>9</v>
      </c>
      <c r="C48" s="58">
        <f>+'[1]Mod_1Miss_10 spese in conto cap'!$AI$15</f>
        <v>67558422.210000008</v>
      </c>
      <c r="D48" s="58">
        <f>+'[1]Mod_1Miss_10 spese in conto cap'!$AI$20</f>
        <v>140038.63</v>
      </c>
      <c r="E48" s="58">
        <f>+'[1]Mod_1Miss_10 spese in conto cap'!$AI$29</f>
        <v>94482153.579999998</v>
      </c>
      <c r="F48" s="4">
        <f t="shared" ref="F48:F52" si="5">SUM(C48:E48)</f>
        <v>162180614.42000002</v>
      </c>
      <c r="H48" s="7"/>
      <c r="I48" s="7"/>
      <c r="J48" s="7"/>
    </row>
    <row r="49" spans="2:10" ht="15" customHeight="1">
      <c r="B49" s="1" t="s">
        <v>10</v>
      </c>
      <c r="C49" s="58">
        <f>+'[1]Mod_1Miss_10 spese in conto cap'!$AJ$15</f>
        <v>3884421.96</v>
      </c>
      <c r="D49" s="58">
        <f>+'[1]Mod_1Miss_10 spese in conto cap'!$AJ$20</f>
        <v>0</v>
      </c>
      <c r="E49" s="58">
        <f>+'[1]Mod_1Miss_10 spese in conto cap'!$AJ$29</f>
        <v>0</v>
      </c>
      <c r="F49" s="4">
        <f t="shared" si="5"/>
        <v>3884421.96</v>
      </c>
      <c r="H49" s="7"/>
      <c r="I49" s="7"/>
      <c r="J49" s="7"/>
    </row>
    <row r="50" spans="2:10" ht="15" customHeight="1">
      <c r="B50" s="1" t="s">
        <v>11</v>
      </c>
      <c r="C50" s="58">
        <f>+'[1]Mod_1Miss_10 spese in conto cap'!$AK$15</f>
        <v>0</v>
      </c>
      <c r="D50" s="58">
        <f>+'[1]Mod_1Miss_10 spese in conto cap'!$AK$20</f>
        <v>280000</v>
      </c>
      <c r="E50" s="58">
        <f>+'[1]Mod_1Miss_10 spese in conto cap'!$AK$29</f>
        <v>0</v>
      </c>
      <c r="F50" s="4">
        <f t="shared" si="5"/>
        <v>280000</v>
      </c>
      <c r="H50" s="7"/>
      <c r="I50" s="7"/>
      <c r="J50" s="7"/>
    </row>
    <row r="51" spans="2:10" ht="15" customHeight="1">
      <c r="B51" s="1" t="s">
        <v>12</v>
      </c>
      <c r="C51" s="58">
        <f>+'[1]Mod_1Miss_10 spese in conto cap'!$AL$15</f>
        <v>75851790.229999989</v>
      </c>
      <c r="D51" s="58">
        <f>+'[1]Mod_1Miss_10 spese in conto cap'!$AL$20</f>
        <v>4026651.9300000006</v>
      </c>
      <c r="E51" s="58">
        <f>+'[1]Mod_1Miss_10 spese in conto cap'!$AL$29</f>
        <v>0</v>
      </c>
      <c r="F51" s="4">
        <f t="shared" si="5"/>
        <v>79878442.159999996</v>
      </c>
      <c r="H51" s="7"/>
      <c r="I51" s="7"/>
      <c r="J51" s="7"/>
    </row>
    <row r="52" spans="2:10" ht="15" customHeight="1" thickBot="1">
      <c r="B52" s="1" t="s">
        <v>13</v>
      </c>
      <c r="C52" s="59">
        <f>+'[1]Mod_1Miss_10 spese in conto cap'!$AM$15</f>
        <v>0</v>
      </c>
      <c r="D52" s="59">
        <f>+'[1]Mod_1Miss_10 spese in conto cap'!$AM$20</f>
        <v>2758295.71</v>
      </c>
      <c r="E52" s="59">
        <f>+'[1]Mod_1Miss_10 spese in conto cap'!$AM$29</f>
        <v>1124117208.3599999</v>
      </c>
      <c r="F52" s="4">
        <f t="shared" si="5"/>
        <v>1126875504.0699999</v>
      </c>
      <c r="H52" s="7"/>
      <c r="I52" s="7"/>
      <c r="J52" s="7"/>
    </row>
    <row r="53" spans="2:10" ht="16.149999999999999" thickBot="1">
      <c r="B53" s="5" t="s">
        <v>7</v>
      </c>
      <c r="C53" s="6">
        <f>SUM(C47:C52)</f>
        <v>708958217.16999996</v>
      </c>
      <c r="D53" s="6">
        <f t="shared" ref="D53:F53" si="6">SUM(D47:D52)</f>
        <v>7204986.2700000005</v>
      </c>
      <c r="E53" s="6">
        <f t="shared" ref="E53" si="7">SUM(E47:E52)</f>
        <v>1364626275</v>
      </c>
      <c r="F53" s="83">
        <f t="shared" si="6"/>
        <v>2080789478.4400001</v>
      </c>
      <c r="H53" s="7"/>
      <c r="I53" s="7"/>
      <c r="J53" s="7"/>
    </row>
    <row r="54" spans="2:10">
      <c r="F54" s="7"/>
    </row>
    <row r="55" spans="2:10" ht="14.45">
      <c r="B55" s="99" t="s">
        <v>34</v>
      </c>
      <c r="C55" s="102"/>
      <c r="D55" s="102"/>
      <c r="E55" s="102"/>
      <c r="F55" s="102"/>
    </row>
    <row r="56" spans="2:10" ht="36" customHeight="1">
      <c r="B56" s="21" t="s">
        <v>29</v>
      </c>
      <c r="C56" s="3" t="s">
        <v>4</v>
      </c>
      <c r="D56" s="3" t="s">
        <v>5</v>
      </c>
      <c r="E56" s="3" t="s">
        <v>6</v>
      </c>
      <c r="F56" s="3" t="s">
        <v>17</v>
      </c>
    </row>
    <row r="57" spans="2:10" ht="15" customHeight="1">
      <c r="B57" s="1" t="s">
        <v>8</v>
      </c>
      <c r="C57" s="58">
        <f>+'[1]Mod_1Miss_10 spese in conto cap'!$AP$15</f>
        <v>653647880.08999979</v>
      </c>
      <c r="D57" s="58">
        <f>+'[1]Mod_1Miss_10 spese in conto cap'!$AP$20</f>
        <v>90067576.719999999</v>
      </c>
      <c r="E57" s="58">
        <f>+'[1]Mod_1Miss_10 spese in conto cap'!$AP$29</f>
        <v>231912723.36900002</v>
      </c>
      <c r="F57" s="4">
        <f>SUM(C57:E57)</f>
        <v>975628180.1789999</v>
      </c>
      <c r="H57" s="7"/>
    </row>
    <row r="58" spans="2:10" ht="15" customHeight="1">
      <c r="B58" s="1" t="s">
        <v>9</v>
      </c>
      <c r="C58" s="58">
        <f>+'[1]Mod_1Miss_10 spese in conto cap'!$AQ$15</f>
        <v>157361726.03</v>
      </c>
      <c r="D58" s="58">
        <f>+'[1]Mod_1Miss_10 spese in conto cap'!$AQ$20</f>
        <v>38430981.380000003</v>
      </c>
      <c r="E58" s="58">
        <f>+'[1]Mod_1Miss_10 spese in conto cap'!$AQ$29</f>
        <v>291019429.51999998</v>
      </c>
      <c r="F58" s="4">
        <f t="shared" ref="F58:F62" si="8">SUM(C58:E58)</f>
        <v>486812136.92999995</v>
      </c>
      <c r="H58" s="7"/>
    </row>
    <row r="59" spans="2:10" ht="15" customHeight="1">
      <c r="B59" s="1" t="s">
        <v>10</v>
      </c>
      <c r="C59" s="58">
        <f>+'[1]Mod_1Miss_10 spese in conto cap'!$AR$15</f>
        <v>20343634.120000001</v>
      </c>
      <c r="D59" s="58">
        <f>+'[1]Mod_1Miss_10 spese in conto cap'!$AR$20</f>
        <v>3511140.5599999996</v>
      </c>
      <c r="E59" s="58">
        <f>+'[1]Mod_1Miss_10 spese in conto cap'!$AR$29</f>
        <v>36534710.489999995</v>
      </c>
      <c r="F59" s="4">
        <f t="shared" si="8"/>
        <v>60389485.169999994</v>
      </c>
      <c r="H59" s="7"/>
    </row>
    <row r="60" spans="2:10" ht="15" customHeight="1">
      <c r="B60" s="1" t="s">
        <v>11</v>
      </c>
      <c r="C60" s="58">
        <f>+'[1]Mod_1Miss_10 spese in conto cap'!$AS$15</f>
        <v>682575.23</v>
      </c>
      <c r="D60" s="58">
        <f>+'[1]Mod_1Miss_10 spese in conto cap'!$AS$20</f>
        <v>1600950.59</v>
      </c>
      <c r="E60" s="58">
        <f>+'[1]Mod_1Miss_10 spese in conto cap'!$AS$29</f>
        <v>4965043.47</v>
      </c>
      <c r="F60" s="4">
        <f t="shared" si="8"/>
        <v>7248569.29</v>
      </c>
      <c r="H60" s="7"/>
    </row>
    <row r="61" spans="2:10" ht="15" customHeight="1">
      <c r="B61" s="1" t="s">
        <v>12</v>
      </c>
      <c r="C61" s="58">
        <f>+'[1]Mod_1Miss_10 spese in conto cap'!$AT$15</f>
        <v>411305768.60000008</v>
      </c>
      <c r="D61" s="58">
        <f>+'[1]Mod_1Miss_10 spese in conto cap'!$AT$20</f>
        <v>80382046.639999986</v>
      </c>
      <c r="E61" s="58">
        <f>+'[1]Mod_1Miss_10 spese in conto cap'!$AT$29</f>
        <v>90118754.930000007</v>
      </c>
      <c r="F61" s="4">
        <f t="shared" si="8"/>
        <v>581806570.17000008</v>
      </c>
      <c r="H61" s="7"/>
    </row>
    <row r="62" spans="2:10" ht="15" customHeight="1" thickBot="1">
      <c r="B62" s="1" t="s">
        <v>13</v>
      </c>
      <c r="C62" s="59">
        <f>+'[1]Mod_1Miss_10 spese in conto cap'!$AU$15</f>
        <v>6643527.4300000006</v>
      </c>
      <c r="D62" s="59">
        <f>+'[1]Mod_1Miss_10 spese in conto cap'!$AU$20</f>
        <v>58668335.240000002</v>
      </c>
      <c r="E62" s="59">
        <f>+'[1]Mod_1Miss_10 spese in conto cap'!$AU$29</f>
        <v>1225956007.1599998</v>
      </c>
      <c r="F62" s="4">
        <f t="shared" si="8"/>
        <v>1291267869.8299999</v>
      </c>
      <c r="H62" s="7"/>
    </row>
    <row r="63" spans="2:10" ht="16.149999999999999" thickBot="1">
      <c r="B63" s="5" t="s">
        <v>7</v>
      </c>
      <c r="C63" s="6">
        <f>SUM(C57:C62)</f>
        <v>1249985111.5</v>
      </c>
      <c r="D63" s="6">
        <f t="shared" ref="D63:F63" si="9">SUM(D57:D62)</f>
        <v>272661031.13</v>
      </c>
      <c r="E63" s="6">
        <f t="shared" si="9"/>
        <v>1880506668.9389999</v>
      </c>
      <c r="F63" s="6">
        <f t="shared" si="9"/>
        <v>3403152811.5689998</v>
      </c>
      <c r="H63" s="7"/>
    </row>
    <row r="64" spans="2:10">
      <c r="B64" s="31"/>
      <c r="C64" s="31"/>
      <c r="D64" s="31"/>
      <c r="E64" s="31"/>
    </row>
    <row r="65" spans="2:6">
      <c r="B65" s="101"/>
      <c r="C65" s="101"/>
      <c r="D65" s="101"/>
      <c r="E65" s="101"/>
      <c r="F65" s="101"/>
    </row>
    <row r="66" spans="2:6">
      <c r="B66" s="99" t="s">
        <v>35</v>
      </c>
      <c r="C66" s="99"/>
      <c r="D66" s="99"/>
      <c r="E66" s="99"/>
      <c r="F66" s="99"/>
    </row>
    <row r="67" spans="2:6" ht="36.75" customHeight="1">
      <c r="B67" s="21" t="s">
        <v>29</v>
      </c>
      <c r="C67" s="3" t="s">
        <v>4</v>
      </c>
      <c r="D67" s="3" t="s">
        <v>5</v>
      </c>
      <c r="E67" s="3" t="s">
        <v>6</v>
      </c>
      <c r="F67" s="3" t="s">
        <v>17</v>
      </c>
    </row>
    <row r="68" spans="2:6" ht="15" customHeight="1">
      <c r="B68" s="1" t="s">
        <v>8</v>
      </c>
      <c r="C68" s="58">
        <f>+'[1]Mod_1Miss_10 spese in conto cap'!$AX$15</f>
        <v>26191990.920000002</v>
      </c>
      <c r="D68" s="58">
        <f>+'[1]Mod_1Miss_10 spese in conto cap'!$AX$20</f>
        <v>36438315.640000001</v>
      </c>
      <c r="E68" s="58">
        <f>+'[1]Mod_1Miss_10 spese in conto cap'!$AX$29</f>
        <v>89051317.599999994</v>
      </c>
      <c r="F68" s="4">
        <f>SUM(C68:E68)</f>
        <v>151681624.16</v>
      </c>
    </row>
    <row r="69" spans="2:6" ht="15" customHeight="1">
      <c r="B69" s="1" t="s">
        <v>9</v>
      </c>
      <c r="C69" s="58">
        <f>+'[1]Mod_1Miss_10 spese in conto cap'!$AY$15</f>
        <v>104134041.64</v>
      </c>
      <c r="D69" s="58">
        <f>+'[1]Mod_1Miss_10 spese in conto cap'!$AY$20</f>
        <v>11691500.98</v>
      </c>
      <c r="E69" s="58">
        <f>+'[1]Mod_1Miss_10 spese in conto cap'!$AY$29</f>
        <v>38264766.939999998</v>
      </c>
      <c r="F69" s="4">
        <f t="shared" ref="F69:F73" si="10">SUM(C69:E69)</f>
        <v>154090309.56</v>
      </c>
    </row>
    <row r="70" spans="2:6" ht="15" customHeight="1">
      <c r="B70" s="1" t="s">
        <v>10</v>
      </c>
      <c r="C70" s="58">
        <f>+'[1]Mod_1Miss_10 spese in conto cap'!$AZ$15</f>
        <v>3349060.37</v>
      </c>
      <c r="D70" s="58">
        <f>+'[1]Mod_1Miss_10 spese in conto cap'!$AZ$20</f>
        <v>1118973.71</v>
      </c>
      <c r="E70" s="58">
        <f>+'[1]Mod_1Miss_10 spese in conto cap'!$AZ$29</f>
        <v>2700865.15</v>
      </c>
      <c r="F70" s="4">
        <f t="shared" si="10"/>
        <v>7168899.2300000004</v>
      </c>
    </row>
    <row r="71" spans="2:6" ht="15" customHeight="1">
      <c r="B71" s="1" t="s">
        <v>11</v>
      </c>
      <c r="C71" s="58">
        <f>+'[1]Mod_1Miss_10 spese in conto cap'!$BA$15</f>
        <v>3720384.09</v>
      </c>
      <c r="D71" s="58">
        <f>+'[1]Mod_1Miss_10 spese in conto cap'!$BA$20</f>
        <v>1681215.8099999998</v>
      </c>
      <c r="E71" s="58">
        <f>+'[1]Mod_1Miss_10 spese in conto cap'!$BA$29</f>
        <v>537785.77</v>
      </c>
      <c r="F71" s="4">
        <f t="shared" si="10"/>
        <v>5939385.6699999999</v>
      </c>
    </row>
    <row r="72" spans="2:6" ht="15" customHeight="1">
      <c r="B72" s="1" t="s">
        <v>12</v>
      </c>
      <c r="C72" s="58">
        <f>+'[1]Mod_1Miss_10 spese in conto cap'!$BB$15</f>
        <v>68391327.590000004</v>
      </c>
      <c r="D72" s="58">
        <f>+'[1]Mod_1Miss_10 spese in conto cap'!$BB$20</f>
        <v>13264508.740000002</v>
      </c>
      <c r="E72" s="58">
        <f>+'[1]Mod_1Miss_10 spese in conto cap'!$BB$29</f>
        <v>29699207.479999997</v>
      </c>
      <c r="F72" s="4">
        <f t="shared" si="10"/>
        <v>111355043.81</v>
      </c>
    </row>
    <row r="73" spans="2:6" ht="15" customHeight="1" thickBot="1">
      <c r="B73" s="1" t="s">
        <v>13</v>
      </c>
      <c r="C73" s="59">
        <f>+'[1]Mod_1Miss_10 spese in conto cap'!$BC$15</f>
        <v>5383153.5899999999</v>
      </c>
      <c r="D73" s="59">
        <f>+'[1]Mod_1Miss_10 spese in conto cap'!$BC$20</f>
        <v>5595608.5399999991</v>
      </c>
      <c r="E73" s="59">
        <f>+'[1]Mod_1Miss_10 spese in conto cap'!$BC$29</f>
        <v>168522516.15000001</v>
      </c>
      <c r="F73" s="4">
        <f t="shared" si="10"/>
        <v>179501278.28</v>
      </c>
    </row>
    <row r="74" spans="2:6" ht="16.149999999999999" thickBot="1">
      <c r="B74" s="5" t="s">
        <v>7</v>
      </c>
      <c r="C74" s="6">
        <f>SUM(C68:C73)</f>
        <v>211169958.20000002</v>
      </c>
      <c r="D74" s="6">
        <f t="shared" ref="D74:F74" si="11">SUM(D68:D73)</f>
        <v>69790123.420000017</v>
      </c>
      <c r="E74" s="6">
        <f t="shared" si="11"/>
        <v>328776459.09000003</v>
      </c>
      <c r="F74" s="83">
        <f t="shared" si="11"/>
        <v>609736540.71000004</v>
      </c>
    </row>
    <row r="75" spans="2:6">
      <c r="F75" s="7" t="s">
        <v>18</v>
      </c>
    </row>
    <row r="76" spans="2:6" ht="32.25" customHeight="1">
      <c r="B76" s="100" t="s">
        <v>36</v>
      </c>
      <c r="C76" s="100"/>
      <c r="D76" s="100"/>
      <c r="E76" s="100"/>
      <c r="F76" s="100"/>
    </row>
    <row r="77" spans="2:6" ht="32.25" customHeight="1">
      <c r="B77" s="21" t="s">
        <v>29</v>
      </c>
      <c r="C77" s="3" t="s">
        <v>4</v>
      </c>
      <c r="D77" s="3" t="s">
        <v>5</v>
      </c>
      <c r="E77" s="3" t="s">
        <v>6</v>
      </c>
      <c r="F77" s="3" t="s">
        <v>17</v>
      </c>
    </row>
    <row r="78" spans="2:6" ht="15" customHeight="1">
      <c r="B78" s="1" t="s">
        <v>8</v>
      </c>
      <c r="C78" s="58">
        <f>+'[1]Mod_1Miss_10 spese in conto cap'!$BF$15</f>
        <v>17417900.280000001</v>
      </c>
      <c r="D78" s="58">
        <f>+'[1]Mod_1Miss_10 spese in conto cap'!$BF$20</f>
        <v>5479201.3700000001</v>
      </c>
      <c r="E78" s="58">
        <f>+'[1]Mod_1Miss_10 spese in conto cap'!$BF$29</f>
        <v>79691959.959999993</v>
      </c>
      <c r="F78" s="4">
        <f>SUM(C78:E78)</f>
        <v>102589061.61</v>
      </c>
    </row>
    <row r="79" spans="2:6" ht="15" customHeight="1">
      <c r="B79" s="1" t="s">
        <v>9</v>
      </c>
      <c r="C79" s="58">
        <f>+'[1]Mod_1Miss_10 spese in conto cap'!$BG$15</f>
        <v>22174952.159999996</v>
      </c>
      <c r="D79" s="58">
        <f>+'[1]Mod_1Miss_10 spese in conto cap'!$BG$20</f>
        <v>0</v>
      </c>
      <c r="E79" s="58">
        <f>+'[1]Mod_1Miss_10 spese in conto cap'!$BG$29</f>
        <v>16615547.98</v>
      </c>
      <c r="F79" s="4">
        <f t="shared" ref="F79:F83" si="12">SUM(C79:E79)</f>
        <v>38790500.140000001</v>
      </c>
    </row>
    <row r="80" spans="2:6" ht="15" customHeight="1">
      <c r="B80" s="1" t="s">
        <v>10</v>
      </c>
      <c r="C80" s="58">
        <f>+'[1]Mod_1Miss_10 spese in conto cap'!$BH$15</f>
        <v>180682.41</v>
      </c>
      <c r="D80" s="58">
        <f>+'[1]Mod_1Miss_10 spese in conto cap'!$BH$20</f>
        <v>0</v>
      </c>
      <c r="E80" s="58">
        <f>+'[1]Mod_1Miss_10 spese in conto cap'!$BH$29</f>
        <v>0</v>
      </c>
      <c r="F80" s="4">
        <f t="shared" si="12"/>
        <v>180682.41</v>
      </c>
    </row>
    <row r="81" spans="2:6" ht="15" customHeight="1">
      <c r="B81" s="1" t="s">
        <v>11</v>
      </c>
      <c r="C81" s="58">
        <f>+'[1]Mod_1Miss_10 spese in conto cap'!$BI$15</f>
        <v>0</v>
      </c>
      <c r="D81" s="58">
        <f>+'[1]Mod_1Miss_10 spese in conto cap'!$BI$20</f>
        <v>0</v>
      </c>
      <c r="E81" s="58">
        <f>+'[1]Mod_1Miss_10 spese in conto cap'!$BI$29</f>
        <v>0</v>
      </c>
      <c r="F81" s="4">
        <f t="shared" si="12"/>
        <v>0</v>
      </c>
    </row>
    <row r="82" spans="2:6" ht="15" customHeight="1">
      <c r="B82" s="1" t="s">
        <v>12</v>
      </c>
      <c r="C82" s="58">
        <f>+'[1]Mod_1Miss_10 spese in conto cap'!$BJ$15</f>
        <v>13461721.780000001</v>
      </c>
      <c r="D82" s="58">
        <f>+'[1]Mod_1Miss_10 spese in conto cap'!$BJ$20</f>
        <v>156352.89000000001</v>
      </c>
      <c r="E82" s="58">
        <f>+'[1]Mod_1Miss_10 spese in conto cap'!$BJ$29</f>
        <v>24432947.100000001</v>
      </c>
      <c r="F82" s="4">
        <f t="shared" si="12"/>
        <v>38051021.770000003</v>
      </c>
    </row>
    <row r="83" spans="2:6" ht="15" customHeight="1" thickBot="1">
      <c r="B83" s="1" t="s">
        <v>13</v>
      </c>
      <c r="C83" s="59">
        <f>+'[1]Mod_1Miss_10 spese in conto cap'!$BK$15</f>
        <v>0</v>
      </c>
      <c r="D83" s="59">
        <f>+'[1]Mod_1Miss_10 spese in conto cap'!$BK$20</f>
        <v>3430984.16</v>
      </c>
      <c r="E83" s="59">
        <f>+'[1]Mod_1Miss_10 spese in conto cap'!$BK$29</f>
        <v>128285140.27</v>
      </c>
      <c r="F83" s="4">
        <f t="shared" si="12"/>
        <v>131716124.42999999</v>
      </c>
    </row>
    <row r="84" spans="2:6" ht="16.149999999999999" thickBot="1">
      <c r="B84" s="5" t="s">
        <v>7</v>
      </c>
      <c r="C84" s="6">
        <f>SUM(C78:C83)</f>
        <v>53235256.629999995</v>
      </c>
      <c r="D84" s="6">
        <f t="shared" ref="D84:F84" si="13">SUM(D78:D83)</f>
        <v>9066538.4199999999</v>
      </c>
      <c r="E84" s="6">
        <f t="shared" si="13"/>
        <v>249025595.31</v>
      </c>
      <c r="F84" s="83">
        <f t="shared" si="13"/>
        <v>311327390.36000001</v>
      </c>
    </row>
    <row r="85" spans="2:6">
      <c r="F85" s="7"/>
    </row>
    <row r="86" spans="2:6" ht="14.45">
      <c r="B86" s="99" t="s">
        <v>37</v>
      </c>
      <c r="C86" s="99"/>
      <c r="D86" s="99"/>
      <c r="E86" s="99"/>
      <c r="F86" s="99"/>
    </row>
    <row r="87" spans="2:6" ht="31.5" customHeight="1">
      <c r="B87" s="21" t="s">
        <v>29</v>
      </c>
      <c r="C87" s="3" t="s">
        <v>4</v>
      </c>
      <c r="D87" s="3" t="s">
        <v>5</v>
      </c>
      <c r="E87" s="3" t="s">
        <v>6</v>
      </c>
      <c r="F87" s="3" t="s">
        <v>17</v>
      </c>
    </row>
    <row r="88" spans="2:6" ht="15" customHeight="1">
      <c r="B88" s="1" t="s">
        <v>8</v>
      </c>
      <c r="C88" s="58">
        <f>+'[1]Mod_1Miss_10 spese in conto cap'!$BN$15</f>
        <v>43609891.199999996</v>
      </c>
      <c r="D88" s="58">
        <f>+'[1]Mod_1Miss_10 spese in conto cap'!$BN$20</f>
        <v>41917517.009999998</v>
      </c>
      <c r="E88" s="58">
        <f>+'[1]Mod_1Miss_10 spese in conto cap'!$BN$29</f>
        <v>168743277.56</v>
      </c>
      <c r="F88" s="4">
        <f>SUM(C88:E88)</f>
        <v>254270685.76999998</v>
      </c>
    </row>
    <row r="89" spans="2:6" ht="15" customHeight="1">
      <c r="B89" s="1" t="s">
        <v>9</v>
      </c>
      <c r="C89" s="58">
        <f>+'[1]Mod_1Miss_10 spese in conto cap'!$BO$15</f>
        <v>126308993.8</v>
      </c>
      <c r="D89" s="58">
        <f>+'[1]Mod_1Miss_10 spese in conto cap'!$BO$20</f>
        <v>11691500.98</v>
      </c>
      <c r="E89" s="58">
        <f>+'[1]Mod_1Miss_10 spese in conto cap'!$BO$29</f>
        <v>54880314.919999994</v>
      </c>
      <c r="F89" s="4">
        <f t="shared" ref="F89:F93" si="14">SUM(C89:E89)</f>
        <v>192880809.69999999</v>
      </c>
    </row>
    <row r="90" spans="2:6" ht="15" customHeight="1">
      <c r="B90" s="1" t="s">
        <v>10</v>
      </c>
      <c r="C90" s="58">
        <f>+'[1]Mod_1Miss_10 spese in conto cap'!$BP$15</f>
        <v>3529742.7800000003</v>
      </c>
      <c r="D90" s="58">
        <f>+'[1]Mod_1Miss_10 spese in conto cap'!$BP$20</f>
        <v>1118973.71</v>
      </c>
      <c r="E90" s="58">
        <f>+'[1]Mod_1Miss_10 spese in conto cap'!$BP$29</f>
        <v>2700865.15</v>
      </c>
      <c r="F90" s="4">
        <f t="shared" si="14"/>
        <v>7349581.6400000006</v>
      </c>
    </row>
    <row r="91" spans="2:6" ht="15" customHeight="1">
      <c r="B91" s="1" t="s">
        <v>11</v>
      </c>
      <c r="C91" s="58">
        <f>+'[1]Mod_1Miss_10 spese in conto cap'!$BQ$15</f>
        <v>3720384.09</v>
      </c>
      <c r="D91" s="58">
        <f>+'[1]Mod_1Miss_10 spese in conto cap'!$BQ$20</f>
        <v>1681215.8099999998</v>
      </c>
      <c r="E91" s="58">
        <f>+'[1]Mod_1Miss_10 spese in conto cap'!$BQ$29</f>
        <v>537785.77</v>
      </c>
      <c r="F91" s="4">
        <f t="shared" si="14"/>
        <v>5939385.6699999999</v>
      </c>
    </row>
    <row r="92" spans="2:6" ht="15" customHeight="1">
      <c r="B92" s="1" t="s">
        <v>12</v>
      </c>
      <c r="C92" s="58">
        <f>+'[1]Mod_1Miss_10 spese in conto cap'!$BR$15</f>
        <v>81853049.370000005</v>
      </c>
      <c r="D92" s="58">
        <f>+'[1]Mod_1Miss_10 spese in conto cap'!$BR$20</f>
        <v>13420861.630000001</v>
      </c>
      <c r="E92" s="58">
        <f>+'[1]Mod_1Miss_10 spese in conto cap'!$BR$29</f>
        <v>54132154.580000006</v>
      </c>
      <c r="F92" s="4">
        <f t="shared" si="14"/>
        <v>149406065.58000001</v>
      </c>
    </row>
    <row r="93" spans="2:6" ht="15" customHeight="1" thickBot="1">
      <c r="B93" s="1" t="s">
        <v>13</v>
      </c>
      <c r="C93" s="59">
        <f>+'[1]Mod_1Miss_10 spese in conto cap'!$BS$15</f>
        <v>5383153.5899999999</v>
      </c>
      <c r="D93" s="59">
        <f>+'[1]Mod_1Miss_10 spese in conto cap'!$BS$20</f>
        <v>9026592.6999999993</v>
      </c>
      <c r="E93" s="59">
        <f>+'[1]Mod_1Miss_10 spese in conto cap'!$BS$29</f>
        <v>296807656.42000002</v>
      </c>
      <c r="F93" s="4">
        <f t="shared" si="14"/>
        <v>311217402.71000004</v>
      </c>
    </row>
    <row r="94" spans="2:6" ht="16.149999999999999" thickBot="1">
      <c r="B94" s="5" t="s">
        <v>7</v>
      </c>
      <c r="C94" s="6">
        <f>SUM(C88:C93)</f>
        <v>264405214.83000001</v>
      </c>
      <c r="D94" s="6">
        <f t="shared" ref="D94:F94" si="15">SUM(D88:D93)</f>
        <v>78856661.840000004</v>
      </c>
      <c r="E94" s="6">
        <f t="shared" si="15"/>
        <v>577802054.4000001</v>
      </c>
      <c r="F94" s="6">
        <f t="shared" si="15"/>
        <v>921063931.07000005</v>
      </c>
    </row>
    <row r="95" spans="2:6">
      <c r="B95" s="31"/>
      <c r="C95" s="31"/>
      <c r="D95" s="31"/>
      <c r="E95" s="31"/>
    </row>
    <row r="96" spans="2:6">
      <c r="B96" s="101"/>
      <c r="C96" s="101"/>
      <c r="D96" s="101"/>
      <c r="E96" s="101"/>
      <c r="F96" s="101"/>
    </row>
    <row r="97" spans="2:8" ht="28.5" customHeight="1">
      <c r="B97" s="100" t="s">
        <v>38</v>
      </c>
      <c r="C97" s="100"/>
      <c r="D97" s="100"/>
      <c r="E97" s="100"/>
      <c r="F97" s="100"/>
    </row>
    <row r="98" spans="2:8" ht="37.5" customHeight="1">
      <c r="B98" s="21" t="s">
        <v>29</v>
      </c>
      <c r="C98" s="3" t="s">
        <v>4</v>
      </c>
      <c r="D98" s="3" t="s">
        <v>5</v>
      </c>
      <c r="E98" s="3" t="s">
        <v>6</v>
      </c>
      <c r="F98" s="3" t="s">
        <v>17</v>
      </c>
    </row>
    <row r="99" spans="2:8" ht="15" customHeight="1">
      <c r="B99" s="1" t="s">
        <v>8</v>
      </c>
      <c r="C99" s="58">
        <f>+'[1]Mod_1Miss_10 spese in conto cap'!$BV$15</f>
        <v>118176288.23999998</v>
      </c>
      <c r="D99" s="58">
        <f>+'[1]Mod_1Miss_10 spese in conto cap'!$BV$20</f>
        <v>126505892.36</v>
      </c>
      <c r="E99" s="58">
        <f>+'[1]Mod_1Miss_10 spese in conto cap'!$BV$29</f>
        <v>174937127.90900001</v>
      </c>
      <c r="F99" s="84">
        <f>SUM(C99:E99)</f>
        <v>419619308.50899994</v>
      </c>
      <c r="H99" s="7" t="s">
        <v>18</v>
      </c>
    </row>
    <row r="100" spans="2:8" ht="15" customHeight="1">
      <c r="B100" s="1" t="s">
        <v>9</v>
      </c>
      <c r="C100" s="58">
        <f>+'[1]Mod_1Miss_10 spese in conto cap'!$BW$15</f>
        <v>193937345.46000004</v>
      </c>
      <c r="D100" s="58">
        <f>+'[1]Mod_1Miss_10 spese in conto cap'!$BW$20</f>
        <v>49982443.729999997</v>
      </c>
      <c r="E100" s="58">
        <f>+'[1]Mod_1Miss_10 spese in conto cap'!$BW$29</f>
        <v>234802042.88</v>
      </c>
      <c r="F100" s="84">
        <f t="shared" ref="F100:F104" si="16">SUM(C100:E100)</f>
        <v>478721832.07000005</v>
      </c>
      <c r="H100" s="7" t="s">
        <v>18</v>
      </c>
    </row>
    <row r="101" spans="2:8" ht="15" customHeight="1">
      <c r="B101" s="1" t="s">
        <v>10</v>
      </c>
      <c r="C101" s="58">
        <f>+'[1]Mod_1Miss_10 spese in conto cap'!$BX$15</f>
        <v>19808272.530000001</v>
      </c>
      <c r="D101" s="58">
        <f>+'[1]Mod_1Miss_10 spese in conto cap'!$BX$20</f>
        <v>4630114.2699999996</v>
      </c>
      <c r="E101" s="58">
        <f>+'[1]Mod_1Miss_10 spese in conto cap'!$BX$29</f>
        <v>39235575.639999993</v>
      </c>
      <c r="F101" s="84">
        <f t="shared" si="16"/>
        <v>63673962.439999998</v>
      </c>
      <c r="H101" s="7" t="s">
        <v>18</v>
      </c>
    </row>
    <row r="102" spans="2:8" ht="15" customHeight="1">
      <c r="B102" s="1" t="s">
        <v>11</v>
      </c>
      <c r="C102" s="58">
        <f>+'[1]Mod_1Miss_10 spese in conto cap'!$BY$15</f>
        <v>4402959.32</v>
      </c>
      <c r="D102" s="58">
        <f>+'[1]Mod_1Miss_10 spese in conto cap'!$BY$20</f>
        <v>3002166.4</v>
      </c>
      <c r="E102" s="58">
        <f>+'[1]Mod_1Miss_10 spese in conto cap'!$BY$29</f>
        <v>5502829.2400000002</v>
      </c>
      <c r="F102" s="84">
        <f t="shared" si="16"/>
        <v>12907954.960000001</v>
      </c>
      <c r="H102" s="7" t="s">
        <v>18</v>
      </c>
    </row>
    <row r="103" spans="2:8" ht="15" customHeight="1">
      <c r="B103" s="1" t="s">
        <v>12</v>
      </c>
      <c r="C103" s="58">
        <f>+'[1]Mod_1Miss_10 spese in conto cap'!$BZ$15</f>
        <v>403845305.9600001</v>
      </c>
      <c r="D103" s="58">
        <f>+'[1]Mod_1Miss_10 spese in conto cap'!$BZ$20</f>
        <v>89619903.449999988</v>
      </c>
      <c r="E103" s="58">
        <f>+'[1]Mod_1Miss_10 spese in conto cap'!$BZ$29</f>
        <v>119817962.41</v>
      </c>
      <c r="F103" s="84">
        <f t="shared" si="16"/>
        <v>613283171.82000005</v>
      </c>
      <c r="H103" s="7" t="s">
        <v>18</v>
      </c>
    </row>
    <row r="104" spans="2:8" ht="15" customHeight="1" thickBot="1">
      <c r="B104" s="1" t="s">
        <v>13</v>
      </c>
      <c r="C104" s="58">
        <f>+'[1]Mod_1Miss_10 spese in conto cap'!$CA$15</f>
        <v>12026681.02</v>
      </c>
      <c r="D104" s="58">
        <f>+'[1]Mod_1Miss_10 spese in conto cap'!$CA$20</f>
        <v>61505648.070000008</v>
      </c>
      <c r="E104" s="58">
        <f>+'[1]Mod_1Miss_10 spese in conto cap'!$CA$29</f>
        <v>270361314.94999999</v>
      </c>
      <c r="F104" s="84">
        <f t="shared" si="16"/>
        <v>343893644.03999996</v>
      </c>
      <c r="H104" s="7" t="s">
        <v>18</v>
      </c>
    </row>
    <row r="105" spans="2:8" ht="16.149999999999999" thickBot="1">
      <c r="B105" s="67" t="s">
        <v>7</v>
      </c>
      <c r="C105" s="69">
        <f>SUM(C43+C74)</f>
        <v>752196852.53000009</v>
      </c>
      <c r="D105" s="6">
        <f>SUM(D43+D74)</f>
        <v>335246168.27999997</v>
      </c>
      <c r="E105" s="60">
        <f>SUM(E99:E104)</f>
        <v>844656853.02900004</v>
      </c>
      <c r="F105" s="68">
        <f t="shared" ref="F105" si="17">SUM(F99:F104)</f>
        <v>1932099873.8390002</v>
      </c>
      <c r="H105" s="7" t="s">
        <v>18</v>
      </c>
    </row>
    <row r="106" spans="2:8">
      <c r="C106" s="7"/>
      <c r="D106" s="7"/>
      <c r="E106" s="7" t="s">
        <v>18</v>
      </c>
      <c r="F106" s="7"/>
      <c r="H106" s="2" t="s">
        <v>18</v>
      </c>
    </row>
    <row r="107" spans="2:8" ht="39" customHeight="1">
      <c r="B107" s="100" t="s">
        <v>39</v>
      </c>
      <c r="C107" s="100"/>
      <c r="D107" s="100"/>
      <c r="E107" s="100"/>
      <c r="F107" s="100"/>
    </row>
    <row r="108" spans="2:8" ht="34.5" customHeight="1">
      <c r="B108" s="21" t="s">
        <v>29</v>
      </c>
      <c r="C108" s="3" t="s">
        <v>4</v>
      </c>
      <c r="D108" s="3" t="s">
        <v>5</v>
      </c>
      <c r="E108" s="3" t="s">
        <v>6</v>
      </c>
      <c r="F108" s="3" t="s">
        <v>17</v>
      </c>
    </row>
    <row r="109" spans="2:8" ht="15" customHeight="1">
      <c r="B109" s="1" t="s">
        <v>8</v>
      </c>
      <c r="C109" s="58">
        <f>+'[1]Mod_1Miss_10 spese in conto cap'!$CD$15</f>
        <v>579081483.04999983</v>
      </c>
      <c r="D109" s="58">
        <f>+'[1]Mod_1Miss_10 spese in conto cap'!$CD$20</f>
        <v>5479201.3700000001</v>
      </c>
      <c r="E109" s="58">
        <f>+'[1]Mod_1Miss_10 spese in conto cap'!$CD$29</f>
        <v>225718873.01999998</v>
      </c>
      <c r="F109" s="84">
        <f>+'[1]Mod_1Miss_10 spese in conto cap'!$CD$30</f>
        <v>810279557.43999982</v>
      </c>
    </row>
    <row r="110" spans="2:8" ht="15" customHeight="1">
      <c r="B110" s="1" t="s">
        <v>9</v>
      </c>
      <c r="C110" s="58">
        <f>+'[1]Mod_1Miss_10 spese in conto cap'!$CE$15</f>
        <v>89733374.370000005</v>
      </c>
      <c r="D110" s="58">
        <f>+'[1]Mod_1Miss_10 spese in conto cap'!$CE$20</f>
        <v>140038.63</v>
      </c>
      <c r="E110" s="58">
        <f>+'[1]Mod_1Miss_10 spese in conto cap'!$CE$29</f>
        <v>111097701.56</v>
      </c>
      <c r="F110" s="84">
        <f t="shared" ref="F110:F114" si="18">SUM(C110:E110)</f>
        <v>200971114.56</v>
      </c>
    </row>
    <row r="111" spans="2:8" ht="15" customHeight="1">
      <c r="B111" s="1" t="s">
        <v>10</v>
      </c>
      <c r="C111" s="58">
        <f>+'[1]Mod_1Miss_10 spese in conto cap'!$CF$15</f>
        <v>4065104.37</v>
      </c>
      <c r="D111" s="58">
        <f>+'[1]Mod_1Miss_10 spese in conto cap'!$CF$20</f>
        <v>0</v>
      </c>
      <c r="E111" s="58">
        <f>+'[1]Mod_1Miss_10 spese in conto cap'!$CF$29</f>
        <v>0</v>
      </c>
      <c r="F111" s="84">
        <f t="shared" si="18"/>
        <v>4065104.37</v>
      </c>
    </row>
    <row r="112" spans="2:8" ht="15" customHeight="1">
      <c r="B112" s="1" t="s">
        <v>11</v>
      </c>
      <c r="C112" s="58">
        <f>+'[1]Mod_1Miss_10 spese in conto cap'!$CG$15</f>
        <v>0</v>
      </c>
      <c r="D112" s="58">
        <f>+'[1]Mod_1Miss_10 spese in conto cap'!$CG$20</f>
        <v>280000</v>
      </c>
      <c r="E112" s="58">
        <f>+'[1]Mod_1Miss_10 spese in conto cap'!$CG$29</f>
        <v>0</v>
      </c>
      <c r="F112" s="84">
        <f t="shared" si="18"/>
        <v>280000</v>
      </c>
    </row>
    <row r="113" spans="2:6" ht="15" customHeight="1">
      <c r="B113" s="1" t="s">
        <v>12</v>
      </c>
      <c r="C113" s="58">
        <f>+'[1]Mod_1Miss_10 spese in conto cap'!$CH$15</f>
        <v>89313512.00999999</v>
      </c>
      <c r="D113" s="58">
        <f>+'[1]Mod_1Miss_10 spese in conto cap'!$CH$20</f>
        <v>4183004.8200000008</v>
      </c>
      <c r="E113" s="58">
        <f>+'[1]Mod_1Miss_10 spese in conto cap'!$CH$29</f>
        <v>24432947.100000001</v>
      </c>
      <c r="F113" s="84">
        <f t="shared" si="18"/>
        <v>117929463.93000001</v>
      </c>
    </row>
    <row r="114" spans="2:6" ht="15" customHeight="1" thickBot="1">
      <c r="B114" s="1" t="s">
        <v>13</v>
      </c>
      <c r="C114" s="72">
        <f>+'[1]Mod_1Miss_10 spese in conto cap'!$CI$15</f>
        <v>0</v>
      </c>
      <c r="D114" s="72">
        <f>+'[1]Mod_1Miss_10 spese in conto cap'!$CI$20</f>
        <v>6189279.8700000001</v>
      </c>
      <c r="E114" s="72">
        <f>+'[1]Mod_1Miss_10 spese in conto cap'!$CI$29</f>
        <v>1252402348.6299999</v>
      </c>
      <c r="F114" s="84">
        <f t="shared" si="18"/>
        <v>1258591628.4999998</v>
      </c>
    </row>
    <row r="115" spans="2:6" ht="16.149999999999999" thickBot="1">
      <c r="B115" s="5" t="s">
        <v>7</v>
      </c>
      <c r="C115" s="6">
        <f>+'[1]Mod_1Miss_10 spese in conto cap'!$CJ$15</f>
        <v>762193473.79999983</v>
      </c>
      <c r="D115" s="6">
        <f>+'[1]Mod_1Miss_10 spese in conto cap'!$CJ$20</f>
        <v>16271524.690000001</v>
      </c>
      <c r="E115" s="6">
        <f t="shared" ref="E115" si="19">SUM(E53+E84)</f>
        <v>1613651870.3099999</v>
      </c>
      <c r="F115" s="6">
        <f t="shared" ref="F115" si="20">SUM(F109:F114)</f>
        <v>2392116868.7999992</v>
      </c>
    </row>
    <row r="116" spans="2:6">
      <c r="F116" s="7" t="s">
        <v>18</v>
      </c>
    </row>
    <row r="117" spans="2:6" ht="14.45">
      <c r="B117" s="22" t="s">
        <v>40</v>
      </c>
      <c r="C117" s="23"/>
      <c r="D117" s="23"/>
      <c r="E117" s="23"/>
      <c r="F117" s="23"/>
    </row>
    <row r="118" spans="2:6" ht="36.75" customHeight="1">
      <c r="B118" s="21" t="s">
        <v>29</v>
      </c>
      <c r="C118" s="3" t="s">
        <v>4</v>
      </c>
      <c r="D118" s="3" t="s">
        <v>5</v>
      </c>
      <c r="E118" s="3" t="s">
        <v>6</v>
      </c>
      <c r="F118" s="3" t="s">
        <v>17</v>
      </c>
    </row>
    <row r="119" spans="2:6" ht="15" customHeight="1">
      <c r="B119" s="1" t="s">
        <v>8</v>
      </c>
      <c r="C119" s="58">
        <f t="shared" ref="C119:E124" si="21">SUM(C99+C109)</f>
        <v>697257771.28999984</v>
      </c>
      <c r="D119" s="58">
        <f t="shared" si="21"/>
        <v>131985093.73</v>
      </c>
      <c r="E119" s="58">
        <f t="shared" si="21"/>
        <v>400656000.92900002</v>
      </c>
      <c r="F119" s="4">
        <f>SUM(C119:E119)</f>
        <v>1229898865.9489999</v>
      </c>
    </row>
    <row r="120" spans="2:6" ht="15" customHeight="1">
      <c r="B120" s="1" t="s">
        <v>9</v>
      </c>
      <c r="C120" s="58">
        <f t="shared" si="21"/>
        <v>283670719.83000004</v>
      </c>
      <c r="D120" s="58">
        <f t="shared" si="21"/>
        <v>50122482.359999999</v>
      </c>
      <c r="E120" s="58">
        <f t="shared" si="21"/>
        <v>345899744.44</v>
      </c>
      <c r="F120" s="4">
        <f t="shared" ref="F120:F124" si="22">SUM(C120:E120)</f>
        <v>679692946.63000011</v>
      </c>
    </row>
    <row r="121" spans="2:6" ht="15" customHeight="1">
      <c r="B121" s="1" t="s">
        <v>10</v>
      </c>
      <c r="C121" s="58">
        <f t="shared" si="21"/>
        <v>23873376.900000002</v>
      </c>
      <c r="D121" s="58">
        <f t="shared" si="21"/>
        <v>4630114.2699999996</v>
      </c>
      <c r="E121" s="58">
        <f t="shared" si="21"/>
        <v>39235575.639999993</v>
      </c>
      <c r="F121" s="4">
        <f t="shared" si="22"/>
        <v>67739066.810000002</v>
      </c>
    </row>
    <row r="122" spans="2:6" ht="15" customHeight="1">
      <c r="B122" s="1" t="s">
        <v>11</v>
      </c>
      <c r="C122" s="58">
        <f t="shared" si="21"/>
        <v>4402959.32</v>
      </c>
      <c r="D122" s="58">
        <f t="shared" si="21"/>
        <v>3282166.4</v>
      </c>
      <c r="E122" s="58">
        <f t="shared" si="21"/>
        <v>5502829.2400000002</v>
      </c>
      <c r="F122" s="4">
        <f t="shared" si="22"/>
        <v>13187954.960000001</v>
      </c>
    </row>
    <row r="123" spans="2:6" ht="15" customHeight="1">
      <c r="B123" s="1" t="s">
        <v>12</v>
      </c>
      <c r="C123" s="58">
        <f t="shared" si="21"/>
        <v>493158817.97000009</v>
      </c>
      <c r="D123" s="58">
        <f t="shared" si="21"/>
        <v>93802908.269999996</v>
      </c>
      <c r="E123" s="58">
        <f t="shared" si="21"/>
        <v>144250909.50999999</v>
      </c>
      <c r="F123" s="4">
        <f t="shared" si="22"/>
        <v>731212635.75000012</v>
      </c>
    </row>
    <row r="124" spans="2:6" ht="15" customHeight="1" thickBot="1">
      <c r="B124" s="1" t="s">
        <v>13</v>
      </c>
      <c r="C124" s="58">
        <f t="shared" si="21"/>
        <v>12026681.02</v>
      </c>
      <c r="D124" s="58">
        <f t="shared" si="21"/>
        <v>67694927.940000013</v>
      </c>
      <c r="E124" s="58">
        <f t="shared" si="21"/>
        <v>1522763663.5799999</v>
      </c>
      <c r="F124" s="4">
        <f t="shared" si="22"/>
        <v>1602485272.54</v>
      </c>
    </row>
    <row r="125" spans="2:6" ht="16.149999999999999" thickBot="1">
      <c r="B125" s="5" t="s">
        <v>7</v>
      </c>
      <c r="C125" s="6">
        <f>SUM(C119:C124)</f>
        <v>1514390326.3299999</v>
      </c>
      <c r="D125" s="6">
        <f t="shared" ref="D125" si="23">SUM(D119:D124)</f>
        <v>351517692.97000003</v>
      </c>
      <c r="E125" s="6">
        <f>SUM(E119:E124)</f>
        <v>2458308723.3389997</v>
      </c>
      <c r="F125" s="6">
        <f>SUM(F119:F124)</f>
        <v>4324216742.6389999</v>
      </c>
    </row>
    <row r="126" spans="2:6">
      <c r="C126" s="49"/>
      <c r="D126" s="7"/>
      <c r="E126" s="7"/>
    </row>
    <row r="127" spans="2:6">
      <c r="C127" s="49"/>
      <c r="E127" s="7"/>
    </row>
    <row r="128" spans="2:6">
      <c r="C128" s="49"/>
      <c r="E128" s="7"/>
    </row>
    <row r="129" spans="3:5">
      <c r="C129" s="49"/>
      <c r="E129" s="7"/>
    </row>
    <row r="130" spans="3:5">
      <c r="C130" s="49"/>
      <c r="E130" s="7"/>
    </row>
  </sheetData>
  <mergeCells count="16">
    <mergeCell ref="B1:F2"/>
    <mergeCell ref="B65:F65"/>
    <mergeCell ref="B66:F66"/>
    <mergeCell ref="B55:F55"/>
    <mergeCell ref="B45:F45"/>
    <mergeCell ref="B24:F24"/>
    <mergeCell ref="B34:F34"/>
    <mergeCell ref="B35:F35"/>
    <mergeCell ref="B3:F3"/>
    <mergeCell ref="B4:F4"/>
    <mergeCell ref="B14:F14"/>
    <mergeCell ref="B107:F107"/>
    <mergeCell ref="B76:F76"/>
    <mergeCell ref="B86:F86"/>
    <mergeCell ref="B96:F96"/>
    <mergeCell ref="B97:F97"/>
  </mergeCells>
  <pageMargins left="0.70866141732283472" right="0.70866141732283472" top="0.94488188976377963" bottom="0.94488188976377963" header="0.31496062992125984" footer="0.31496062992125984"/>
  <pageSetup paperSize="8" scale="9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91"/>
  <sheetViews>
    <sheetView topLeftCell="A76" zoomScaleNormal="100" workbookViewId="0">
      <selection activeCell="B1" sqref="B1:F86"/>
    </sheetView>
  </sheetViews>
  <sheetFormatPr defaultColWidth="8.85546875" defaultRowHeight="13.9"/>
  <cols>
    <col min="1" max="1" width="8.85546875" style="17"/>
    <col min="2" max="2" width="50.7109375" style="17" customWidth="1"/>
    <col min="3" max="6" width="20.7109375" style="17" customWidth="1"/>
    <col min="7" max="7" width="20" style="17" customWidth="1"/>
    <col min="8" max="8" width="17.85546875" style="17" customWidth="1"/>
    <col min="9" max="9" width="17" style="17" customWidth="1"/>
    <col min="10" max="10" width="17.140625" style="17" customWidth="1"/>
    <col min="11" max="11" width="17.5703125" style="17" customWidth="1"/>
    <col min="12" max="16384" width="8.85546875" style="17"/>
  </cols>
  <sheetData>
    <row r="1" spans="2:7">
      <c r="B1" s="93" t="s">
        <v>41</v>
      </c>
      <c r="C1" s="93"/>
      <c r="D1" s="93"/>
      <c r="E1" s="93"/>
      <c r="F1" s="93"/>
    </row>
    <row r="2" spans="2:7">
      <c r="B2" s="93"/>
      <c r="C2" s="93"/>
      <c r="D2" s="93"/>
      <c r="E2" s="93"/>
      <c r="F2" s="93"/>
    </row>
    <row r="3" spans="2:7">
      <c r="B3" s="103" t="s">
        <v>42</v>
      </c>
      <c r="C3" s="103"/>
      <c r="D3" s="103"/>
      <c r="E3" s="103"/>
      <c r="F3" s="103"/>
    </row>
    <row r="4" spans="2:7">
      <c r="B4" s="104" t="s">
        <v>43</v>
      </c>
      <c r="C4" s="104"/>
      <c r="D4" s="104"/>
      <c r="E4" s="104"/>
      <c r="F4" s="104"/>
    </row>
    <row r="5" spans="2:7" ht="31.15">
      <c r="B5" s="26" t="s">
        <v>44</v>
      </c>
      <c r="C5" s="3" t="s">
        <v>4</v>
      </c>
      <c r="D5" s="3" t="s">
        <v>5</v>
      </c>
      <c r="E5" s="3" t="s">
        <v>6</v>
      </c>
      <c r="F5" s="3" t="s">
        <v>17</v>
      </c>
    </row>
    <row r="6" spans="2:7" ht="15.6">
      <c r="B6" s="1" t="s">
        <v>45</v>
      </c>
      <c r="C6" s="63">
        <f>+'[1]Mod1_Mis.12 spese correnti'!$B$15</f>
        <v>4059882.8600000013</v>
      </c>
      <c r="D6" s="63">
        <f>+'[1]Mod1_Mis.12 spese correnti'!$B$20</f>
        <v>0</v>
      </c>
      <c r="E6" s="63">
        <f>+'[1]Mod1_Mis.12 spese correnti'!$B$29</f>
        <v>870550.76000000152</v>
      </c>
      <c r="F6" s="18">
        <f>SUM(C6:E6)</f>
        <v>4930433.6200000029</v>
      </c>
    </row>
    <row r="7" spans="2:7" ht="16.149999999999999" thickBot="1">
      <c r="B7" s="1" t="s">
        <v>46</v>
      </c>
      <c r="C7" s="63">
        <f>+'[1]Mod1_Mis.12 spese correnti'!$C$15</f>
        <v>63374276.710000001</v>
      </c>
      <c r="D7" s="63">
        <f>+'[1]Mod1_Mis.12 spese correnti'!$C$20</f>
        <v>0</v>
      </c>
      <c r="E7" s="63">
        <f>+'[1]Mod1_Mis.12 spese correnti'!$C$29</f>
        <v>415337.49</v>
      </c>
      <c r="F7" s="18">
        <f>SUM(C7:E7)</f>
        <v>63789614.200000003</v>
      </c>
    </row>
    <row r="8" spans="2:7" ht="16.149999999999999" thickBot="1">
      <c r="B8" s="5" t="s">
        <v>7</v>
      </c>
      <c r="C8" s="62">
        <f>SUM(C6:C7)</f>
        <v>67434159.570000008</v>
      </c>
      <c r="D8" s="62">
        <f>SUM(D6:D7)</f>
        <v>0</v>
      </c>
      <c r="E8" s="62">
        <f>SUM(E6:E7)</f>
        <v>1285888.2500000014</v>
      </c>
      <c r="F8" s="61">
        <f>SUM(F6:F7)</f>
        <v>68720047.820000008</v>
      </c>
    </row>
    <row r="9" spans="2:7" ht="19.5" customHeight="1">
      <c r="B9" s="106" t="s">
        <v>47</v>
      </c>
      <c r="C9" s="106"/>
      <c r="D9" s="106"/>
      <c r="E9" s="106"/>
      <c r="F9" s="106"/>
      <c r="G9" s="78" t="s">
        <v>18</v>
      </c>
    </row>
    <row r="10" spans="2:7">
      <c r="C10" s="77" t="s">
        <v>18</v>
      </c>
      <c r="G10" s="19"/>
    </row>
    <row r="11" spans="2:7">
      <c r="B11" s="105" t="s">
        <v>48</v>
      </c>
      <c r="C11" s="105"/>
      <c r="D11" s="105"/>
      <c r="E11" s="105"/>
      <c r="F11" s="105"/>
      <c r="G11" s="78"/>
    </row>
    <row r="12" spans="2:7" ht="31.15">
      <c r="B12" s="26" t="s">
        <v>44</v>
      </c>
      <c r="C12" s="3" t="s">
        <v>4</v>
      </c>
      <c r="D12" s="3" t="s">
        <v>5</v>
      </c>
      <c r="E12" s="3" t="s">
        <v>6</v>
      </c>
      <c r="F12" s="3" t="s">
        <v>17</v>
      </c>
    </row>
    <row r="13" spans="2:7" ht="15.6">
      <c r="B13" s="1" t="s">
        <v>45</v>
      </c>
      <c r="C13" s="63">
        <f>+'[1]Mod1_Mis.12 spese correnti'!$F$15</f>
        <v>127628036.84</v>
      </c>
      <c r="D13" s="63">
        <f>+'[1]Mod1_Mis.12 spese correnti'!$F$20</f>
        <v>65297.9</v>
      </c>
      <c r="E13" s="63">
        <f>+'[1]Mod1_Mis.12 spese correnti'!$F$29</f>
        <v>378166644.88999999</v>
      </c>
      <c r="F13" s="18">
        <f>SUM(C13:E13)</f>
        <v>505859979.63</v>
      </c>
    </row>
    <row r="14" spans="2:7" ht="16.149999999999999" thickBot="1">
      <c r="B14" s="1" t="s">
        <v>46</v>
      </c>
      <c r="C14" s="63">
        <f>+'[1]Mod1_Mis.12 spese correnti'!$G$15</f>
        <v>219050415.90000001</v>
      </c>
      <c r="D14" s="63">
        <f>+'[1]Mod1_Mis.12 spese correnti'!$G$20</f>
        <v>532520.39</v>
      </c>
      <c r="E14" s="63">
        <f>+'[1]Mod1_Mis.12 spese correnti'!$G$29</f>
        <v>54410349.200000003</v>
      </c>
      <c r="F14" s="18">
        <f>SUM(C14:E14)</f>
        <v>273993285.49000001</v>
      </c>
    </row>
    <row r="15" spans="2:7" ht="16.149999999999999" thickBot="1">
      <c r="B15" s="5" t="s">
        <v>7</v>
      </c>
      <c r="C15" s="62">
        <f>SUM(C13:C14)</f>
        <v>346678452.74000001</v>
      </c>
      <c r="D15" s="62">
        <f>SUM(D13:D14)</f>
        <v>597818.29</v>
      </c>
      <c r="E15" s="62">
        <f>SUM(E13:E14)</f>
        <v>432576994.08999997</v>
      </c>
      <c r="F15" s="61">
        <f>SUM(F13:F14)</f>
        <v>779853265.12</v>
      </c>
    </row>
    <row r="16" spans="2:7" ht="13.5" customHeight="1">
      <c r="B16" s="106" t="s">
        <v>47</v>
      </c>
      <c r="C16" s="106"/>
      <c r="D16" s="106"/>
      <c r="E16" s="106"/>
      <c r="F16" s="106"/>
    </row>
    <row r="17" spans="2:6" ht="12.75" customHeight="1"/>
    <row r="18" spans="2:6" ht="14.45">
      <c r="B18" s="104" t="s">
        <v>49</v>
      </c>
      <c r="C18" s="104"/>
      <c r="D18" s="104"/>
      <c r="E18" s="104"/>
      <c r="F18" s="104"/>
    </row>
    <row r="19" spans="2:6" ht="31.15">
      <c r="B19" s="26" t="s">
        <v>44</v>
      </c>
      <c r="C19" s="3" t="s">
        <v>4</v>
      </c>
      <c r="D19" s="3" t="s">
        <v>5</v>
      </c>
      <c r="E19" s="3" t="s">
        <v>6</v>
      </c>
      <c r="F19" s="3" t="s">
        <v>17</v>
      </c>
    </row>
    <row r="20" spans="2:6" ht="15.6">
      <c r="B20" s="1" t="s">
        <v>50</v>
      </c>
      <c r="C20" s="63">
        <f t="shared" ref="C20:F21" si="0">SUM(C6,C13)</f>
        <v>131687919.7</v>
      </c>
      <c r="D20" s="63">
        <f t="shared" si="0"/>
        <v>65297.9</v>
      </c>
      <c r="E20" s="63">
        <f t="shared" si="0"/>
        <v>379037195.64999998</v>
      </c>
      <c r="F20" s="18">
        <f t="shared" si="0"/>
        <v>510790413.25</v>
      </c>
    </row>
    <row r="21" spans="2:6" ht="16.149999999999999" thickBot="1">
      <c r="B21" s="1" t="s">
        <v>46</v>
      </c>
      <c r="C21" s="63">
        <f t="shared" si="0"/>
        <v>282424692.61000001</v>
      </c>
      <c r="D21" s="63">
        <f t="shared" si="0"/>
        <v>532520.39</v>
      </c>
      <c r="E21" s="63">
        <f t="shared" si="0"/>
        <v>54825686.690000005</v>
      </c>
      <c r="F21" s="18">
        <f t="shared" si="0"/>
        <v>337782899.69</v>
      </c>
    </row>
    <row r="22" spans="2:6" ht="16.149999999999999" thickBot="1">
      <c r="B22" s="5" t="s">
        <v>7</v>
      </c>
      <c r="C22" s="62">
        <f>SUM(C20:C21)</f>
        <v>414112612.31</v>
      </c>
      <c r="D22" s="62">
        <f>SUM(D20:D21)</f>
        <v>597818.29</v>
      </c>
      <c r="E22" s="62">
        <f>SUM(E20:E21)</f>
        <v>433862882.33999997</v>
      </c>
      <c r="F22" s="61">
        <f>SUM(F20:F21)</f>
        <v>848573312.94000006</v>
      </c>
    </row>
    <row r="23" spans="2:6">
      <c r="B23" s="106" t="s">
        <v>47</v>
      </c>
      <c r="C23" s="106"/>
      <c r="D23" s="106"/>
      <c r="E23" s="106"/>
      <c r="F23" s="106"/>
    </row>
    <row r="24" spans="2:6" ht="15.6">
      <c r="B24" s="24"/>
      <c r="C24" s="25"/>
      <c r="D24" s="25"/>
      <c r="E24" s="25"/>
      <c r="F24" s="25"/>
    </row>
    <row r="25" spans="2:6">
      <c r="B25" s="104" t="s">
        <v>16</v>
      </c>
      <c r="C25" s="104"/>
      <c r="D25" s="104"/>
      <c r="E25" s="104"/>
      <c r="F25" s="104"/>
    </row>
    <row r="26" spans="2:6" ht="31.15">
      <c r="B26" s="26" t="s">
        <v>44</v>
      </c>
      <c r="C26" s="3" t="s">
        <v>4</v>
      </c>
      <c r="D26" s="3" t="s">
        <v>5</v>
      </c>
      <c r="E26" s="3" t="s">
        <v>6</v>
      </c>
      <c r="F26" s="3" t="s">
        <v>17</v>
      </c>
    </row>
    <row r="27" spans="2:6" ht="15.6">
      <c r="B27" s="1" t="s">
        <v>45</v>
      </c>
      <c r="C27" s="63">
        <f>+'[1]Mod1_Mis.12 spese correnti'!$N$15</f>
        <v>2724803.4499999983</v>
      </c>
      <c r="D27" s="63">
        <f>+'[1]Mod1_Mis.12 spese correnti'!$N$20</f>
        <v>0</v>
      </c>
      <c r="E27" s="63">
        <f>+'[1]Mod1_Mis.12 spese correnti'!$N$29</f>
        <v>307965.37999999966</v>
      </c>
      <c r="F27" s="18">
        <f>SUM(C27:E27)</f>
        <v>3032768.8299999982</v>
      </c>
    </row>
    <row r="28" spans="2:6" ht="16.149999999999999" thickBot="1">
      <c r="B28" s="1" t="s">
        <v>46</v>
      </c>
      <c r="C28" s="63">
        <f>+'[1]Mod1_Mis.12 spese correnti'!$O$15</f>
        <v>145304.24000000209</v>
      </c>
      <c r="D28" s="63">
        <f>+'[1]Mod1_Mis.12 spese correnti'!$O$20</f>
        <v>0</v>
      </c>
      <c r="E28" s="63">
        <f>+'[1]Mod1_Mis.12 spese correnti'!$O$29</f>
        <v>249622.28</v>
      </c>
      <c r="F28" s="18">
        <f>SUM(C28:E28)</f>
        <v>394926.52000000211</v>
      </c>
    </row>
    <row r="29" spans="2:6" ht="16.149999999999999" thickBot="1">
      <c r="B29" s="5" t="s">
        <v>7</v>
      </c>
      <c r="C29" s="62">
        <f>SUM(C27:C28)</f>
        <v>2870107.6900000004</v>
      </c>
      <c r="D29" s="62">
        <f>SUM(D27:D28)</f>
        <v>0</v>
      </c>
      <c r="E29" s="62">
        <f>SUM(E27:E28)</f>
        <v>557587.65999999968</v>
      </c>
      <c r="F29" s="85">
        <f>SUM(F27:F28)</f>
        <v>3427695.3500000006</v>
      </c>
    </row>
    <row r="30" spans="2:6">
      <c r="B30" s="106" t="s">
        <v>47</v>
      </c>
      <c r="C30" s="106"/>
      <c r="D30" s="106"/>
      <c r="E30" s="106"/>
      <c r="F30" s="106"/>
    </row>
    <row r="32" spans="2:6">
      <c r="B32" s="105" t="s">
        <v>51</v>
      </c>
      <c r="C32" s="105"/>
      <c r="D32" s="105"/>
      <c r="E32" s="105"/>
      <c r="F32" s="105"/>
    </row>
    <row r="33" spans="2:6" ht="31.15">
      <c r="B33" s="26" t="s">
        <v>44</v>
      </c>
      <c r="C33" s="3" t="s">
        <v>4</v>
      </c>
      <c r="D33" s="3" t="s">
        <v>5</v>
      </c>
      <c r="E33" s="3" t="s">
        <v>6</v>
      </c>
      <c r="F33" s="3" t="s">
        <v>17</v>
      </c>
    </row>
    <row r="34" spans="2:6" ht="15.6">
      <c r="B34" s="1" t="s">
        <v>45</v>
      </c>
      <c r="C34" s="63">
        <f>+'[1]Mod1_Mis.12 spese correnti'!$R$15</f>
        <v>94267858.200000003</v>
      </c>
      <c r="D34" s="63">
        <f>+'[1]Mod1_Mis.12 spese correnti'!$R$20</f>
        <v>63323.43</v>
      </c>
      <c r="E34" s="63">
        <f>+'[1]Mod1_Mis.12 spese correnti'!$R$29</f>
        <v>326578527.89999998</v>
      </c>
      <c r="F34" s="18">
        <f>SUM(C34:E34)</f>
        <v>420909709.52999997</v>
      </c>
    </row>
    <row r="35" spans="2:6" ht="16.149999999999999" thickBot="1">
      <c r="B35" s="1" t="s">
        <v>46</v>
      </c>
      <c r="C35" s="63">
        <f>+'[1]Mod1_Mis.12 spese correnti'!$S$15</f>
        <v>142824800.66</v>
      </c>
      <c r="D35" s="63">
        <f>+'[1]Mod1_Mis.12 spese correnti'!$S$20</f>
        <v>23760</v>
      </c>
      <c r="E35" s="63">
        <f>+'[1]Mod1_Mis.12 spese correnti'!$S$29</f>
        <v>14531979.33</v>
      </c>
      <c r="F35" s="18">
        <f>SUM(C35:E35)</f>
        <v>157380539.99000001</v>
      </c>
    </row>
    <row r="36" spans="2:6" ht="16.149999999999999" thickBot="1">
      <c r="B36" s="5" t="s">
        <v>7</v>
      </c>
      <c r="C36" s="62">
        <f>SUM(C34:C35)</f>
        <v>237092658.86000001</v>
      </c>
      <c r="D36" s="62">
        <f>SUM(D34:D35)</f>
        <v>87083.43</v>
      </c>
      <c r="E36" s="62">
        <f>SUM(E34:E35)</f>
        <v>341110507.22999996</v>
      </c>
      <c r="F36" s="85">
        <f>SUM(F34:F35)</f>
        <v>578290249.51999998</v>
      </c>
    </row>
    <row r="37" spans="2:6">
      <c r="B37" s="106" t="s">
        <v>47</v>
      </c>
      <c r="C37" s="106"/>
      <c r="D37" s="106"/>
      <c r="E37" s="106"/>
      <c r="F37" s="106"/>
    </row>
    <row r="39" spans="2:6" ht="14.45">
      <c r="B39" s="105" t="s">
        <v>52</v>
      </c>
      <c r="C39" s="105"/>
      <c r="D39" s="105"/>
      <c r="E39" s="105"/>
      <c r="F39" s="105"/>
    </row>
    <row r="40" spans="2:6" ht="31.15">
      <c r="B40" s="26" t="s">
        <v>44</v>
      </c>
      <c r="C40" s="3" t="s">
        <v>4</v>
      </c>
      <c r="D40" s="3" t="s">
        <v>5</v>
      </c>
      <c r="E40" s="3" t="s">
        <v>6</v>
      </c>
      <c r="F40" s="3" t="s">
        <v>17</v>
      </c>
    </row>
    <row r="41" spans="2:6" ht="15.6">
      <c r="B41" s="1" t="s">
        <v>45</v>
      </c>
      <c r="C41" s="63">
        <f>SUM(C27,C34)</f>
        <v>96992661.650000006</v>
      </c>
      <c r="D41" s="63">
        <f t="shared" ref="D41:E41" si="1">SUM(D27,D34)</f>
        <v>63323.43</v>
      </c>
      <c r="E41" s="63">
        <f t="shared" si="1"/>
        <v>326886493.27999997</v>
      </c>
      <c r="F41" s="18">
        <f>SUM(C41:E41)</f>
        <v>423942478.36000001</v>
      </c>
    </row>
    <row r="42" spans="2:6" ht="16.149999999999999" thickBot="1">
      <c r="B42" s="1" t="s">
        <v>46</v>
      </c>
      <c r="C42" s="63">
        <f>SUM(C28,C35)</f>
        <v>142970104.90000001</v>
      </c>
      <c r="D42" s="63">
        <f t="shared" ref="D42:E42" si="2">SUM(D28,D35)</f>
        <v>23760</v>
      </c>
      <c r="E42" s="63">
        <f t="shared" si="2"/>
        <v>14781601.609999999</v>
      </c>
      <c r="F42" s="18">
        <f>SUM(C42:E42)</f>
        <v>157775466.50999999</v>
      </c>
    </row>
    <row r="43" spans="2:6" ht="16.149999999999999" thickBot="1">
      <c r="B43" s="5" t="s">
        <v>7</v>
      </c>
      <c r="C43" s="62">
        <f>SUM(C41:C42)</f>
        <v>239962766.55000001</v>
      </c>
      <c r="D43" s="62">
        <f>SUM(D41:D42)</f>
        <v>87083.43</v>
      </c>
      <c r="E43" s="62">
        <f>SUM(E41:E42)</f>
        <v>341668094.88999999</v>
      </c>
      <c r="F43" s="61">
        <f>SUM(F41:F42)</f>
        <v>581717944.87</v>
      </c>
    </row>
    <row r="44" spans="2:6">
      <c r="B44" s="106" t="s">
        <v>47</v>
      </c>
      <c r="C44" s="106"/>
      <c r="D44" s="106"/>
      <c r="E44" s="106"/>
      <c r="F44" s="106"/>
    </row>
    <row r="45" spans="2:6" ht="15.6">
      <c r="B45" s="24"/>
      <c r="C45" s="25"/>
      <c r="D45" s="25"/>
      <c r="E45" s="25"/>
      <c r="F45" s="25"/>
    </row>
    <row r="46" spans="2:6">
      <c r="B46" s="105" t="s">
        <v>53</v>
      </c>
      <c r="C46" s="105"/>
      <c r="D46" s="105"/>
      <c r="E46" s="105"/>
      <c r="F46" s="105"/>
    </row>
    <row r="47" spans="2:6" ht="31.15">
      <c r="B47" s="26" t="s">
        <v>44</v>
      </c>
      <c r="C47" s="3" t="s">
        <v>4</v>
      </c>
      <c r="D47" s="3" t="s">
        <v>5</v>
      </c>
      <c r="E47" s="3" t="s">
        <v>6</v>
      </c>
      <c r="F47" s="3" t="s">
        <v>17</v>
      </c>
    </row>
    <row r="48" spans="2:6" ht="15.6">
      <c r="B48" s="1" t="s">
        <v>45</v>
      </c>
      <c r="C48" s="63">
        <f>+'[1]Mod1_Mis.12 spese correnti'!$Z$15</f>
        <v>1402565.6899999997</v>
      </c>
      <c r="D48" s="63">
        <f>+'[1]Mod1_Mis.12 spese correnti'!$Z$20</f>
        <v>0</v>
      </c>
      <c r="E48" s="63">
        <f>+'[1]Mod1_Mis.12 spese correnti'!$Z$29</f>
        <v>658629.43999999831</v>
      </c>
      <c r="F48" s="18">
        <f>SUM(C48:E48)</f>
        <v>2061195.129999998</v>
      </c>
    </row>
    <row r="49" spans="2:6" ht="16.149999999999999" thickBot="1">
      <c r="B49" s="1" t="s">
        <v>46</v>
      </c>
      <c r="C49" s="63">
        <f>+'[1]Mod1_Mis.12 spese correnti'!$AA$15</f>
        <v>4505.7200000002049</v>
      </c>
      <c r="D49" s="63">
        <f>+'[1]Mod1_Mis.12 spese correnti'!$AA$20</f>
        <v>0</v>
      </c>
      <c r="E49" s="63">
        <f>+'[1]Mod1_Mis.12 spese correnti'!$AA$29</f>
        <v>35792.5</v>
      </c>
      <c r="F49" s="18">
        <f>SUM(C49:E49)</f>
        <v>40298.220000000205</v>
      </c>
    </row>
    <row r="50" spans="2:6" ht="16.149999999999999" thickBot="1">
      <c r="B50" s="5" t="s">
        <v>7</v>
      </c>
      <c r="C50" s="62">
        <f>SUM(C48:C49)</f>
        <v>1407071.41</v>
      </c>
      <c r="D50" s="62">
        <f>SUM(D48:D49)</f>
        <v>0</v>
      </c>
      <c r="E50" s="62">
        <f>SUM(E48:E49)</f>
        <v>694421.93999999831</v>
      </c>
      <c r="F50" s="85">
        <f>SUM(F48:F49)</f>
        <v>2101493.3499999982</v>
      </c>
    </row>
    <row r="51" spans="2:6">
      <c r="B51" s="106" t="s">
        <v>47</v>
      </c>
      <c r="C51" s="106"/>
      <c r="D51" s="106"/>
      <c r="E51" s="106"/>
      <c r="F51" s="106"/>
    </row>
    <row r="53" spans="2:6">
      <c r="B53" s="105" t="s">
        <v>54</v>
      </c>
      <c r="C53" s="105"/>
      <c r="D53" s="105"/>
      <c r="E53" s="105"/>
      <c r="F53" s="105"/>
    </row>
    <row r="54" spans="2:6" ht="31.15">
      <c r="B54" s="26" t="s">
        <v>44</v>
      </c>
      <c r="C54" s="3" t="s">
        <v>4</v>
      </c>
      <c r="D54" s="3" t="s">
        <v>5</v>
      </c>
      <c r="E54" s="3" t="s">
        <v>6</v>
      </c>
      <c r="F54" s="3" t="s">
        <v>17</v>
      </c>
    </row>
    <row r="55" spans="2:6" ht="15.6">
      <c r="B55" s="1" t="s">
        <v>45</v>
      </c>
      <c r="C55" s="63">
        <f>+'[1]Mod1_Mis.12 spese correnti'!$AD$15</f>
        <v>32826960.66</v>
      </c>
      <c r="D55" s="63">
        <f>+'[1]Mod1_Mis.12 spese correnti'!$AD$20</f>
        <v>0</v>
      </c>
      <c r="E55" s="63">
        <f>+'[1]Mod1_Mis.12 spese correnti'!$AD$29</f>
        <v>41955545.640000001</v>
      </c>
      <c r="F55" s="18">
        <f>SUM(C55:E55)</f>
        <v>74782506.299999997</v>
      </c>
    </row>
    <row r="56" spans="2:6" ht="16.149999999999999" thickBot="1">
      <c r="B56" s="1" t="s">
        <v>46</v>
      </c>
      <c r="C56" s="63">
        <f>+'[1]Mod1_Mis.12 spese correnti'!$AE$15</f>
        <v>8428700.2200000007</v>
      </c>
      <c r="D56" s="63">
        <f>+'[1]Mod1_Mis.12 spese correnti'!$AE$20</f>
        <v>0</v>
      </c>
      <c r="E56" s="63">
        <f>+'[1]Mod1_Mis.12 spese correnti'!$AE$29</f>
        <v>13400142.210000001</v>
      </c>
      <c r="F56" s="18">
        <f>SUM(C56:E56)</f>
        <v>21828842.43</v>
      </c>
    </row>
    <row r="57" spans="2:6" ht="16.149999999999999" thickBot="1">
      <c r="B57" s="5" t="s">
        <v>7</v>
      </c>
      <c r="C57" s="62">
        <f>SUM(C55:C56)</f>
        <v>41255660.880000003</v>
      </c>
      <c r="D57" s="62">
        <f>SUM(D55:D56)</f>
        <v>0</v>
      </c>
      <c r="E57" s="62">
        <f>SUM(E55:E56)</f>
        <v>55355687.850000001</v>
      </c>
      <c r="F57" s="85">
        <f>SUM(F55:F56)</f>
        <v>96611348.729999989</v>
      </c>
    </row>
    <row r="58" spans="2:6">
      <c r="B58" s="106" t="s">
        <v>47</v>
      </c>
      <c r="C58" s="106"/>
      <c r="D58" s="106"/>
      <c r="E58" s="106"/>
      <c r="F58" s="106"/>
    </row>
    <row r="60" spans="2:6" ht="14.45">
      <c r="B60" s="105" t="s">
        <v>55</v>
      </c>
      <c r="C60" s="105"/>
      <c r="D60" s="105"/>
      <c r="E60" s="105"/>
      <c r="F60" s="105"/>
    </row>
    <row r="61" spans="2:6" ht="31.15">
      <c r="B61" s="26" t="s">
        <v>44</v>
      </c>
      <c r="C61" s="3" t="s">
        <v>4</v>
      </c>
      <c r="D61" s="3" t="s">
        <v>5</v>
      </c>
      <c r="E61" s="3" t="s">
        <v>6</v>
      </c>
      <c r="F61" s="3" t="s">
        <v>17</v>
      </c>
    </row>
    <row r="62" spans="2:6" ht="15.6">
      <c r="B62" s="1" t="s">
        <v>45</v>
      </c>
      <c r="C62" s="63">
        <f>SUM(C48,C55)</f>
        <v>34229526.350000001</v>
      </c>
      <c r="D62" s="63">
        <f t="shared" ref="D62:E62" si="3">SUM(D48,D55)</f>
        <v>0</v>
      </c>
      <c r="E62" s="63">
        <f t="shared" si="3"/>
        <v>42614175.079999998</v>
      </c>
      <c r="F62" s="18">
        <f>SUM(C62:E62)</f>
        <v>76843701.430000007</v>
      </c>
    </row>
    <row r="63" spans="2:6" ht="16.149999999999999" thickBot="1">
      <c r="B63" s="1" t="s">
        <v>46</v>
      </c>
      <c r="C63" s="63">
        <f>SUM(C49,C56)</f>
        <v>8433205.9400000013</v>
      </c>
      <c r="D63" s="63">
        <f t="shared" ref="D63:E63" si="4">SUM(D49,D56)</f>
        <v>0</v>
      </c>
      <c r="E63" s="63">
        <f t="shared" si="4"/>
        <v>13435934.710000001</v>
      </c>
      <c r="F63" s="18">
        <f>SUM(C63:E63)</f>
        <v>21869140.650000002</v>
      </c>
    </row>
    <row r="64" spans="2:6" ht="16.149999999999999" thickBot="1">
      <c r="B64" s="5" t="s">
        <v>7</v>
      </c>
      <c r="C64" s="62">
        <f>SUM(C62:C63)</f>
        <v>42662732.290000007</v>
      </c>
      <c r="D64" s="62">
        <f>SUM(D62:D63)</f>
        <v>0</v>
      </c>
      <c r="E64" s="62">
        <f>SUM(E62:E63)</f>
        <v>56050109.789999999</v>
      </c>
      <c r="F64" s="61">
        <f>SUM(F62:F63)</f>
        <v>98712842.080000013</v>
      </c>
    </row>
    <row r="65" spans="2:10">
      <c r="B65" s="106" t="s">
        <v>47</v>
      </c>
      <c r="C65" s="106"/>
      <c r="D65" s="106"/>
      <c r="E65" s="106"/>
      <c r="F65" s="106"/>
    </row>
    <row r="66" spans="2:10" ht="15.6">
      <c r="B66" s="24"/>
      <c r="C66" s="25"/>
      <c r="D66" s="25"/>
      <c r="E66" s="25"/>
      <c r="F66" s="25"/>
    </row>
    <row r="67" spans="2:10">
      <c r="B67" s="105" t="s">
        <v>56</v>
      </c>
      <c r="C67" s="105"/>
      <c r="D67" s="105"/>
      <c r="E67" s="105"/>
      <c r="F67" s="105"/>
    </row>
    <row r="68" spans="2:10" ht="31.15">
      <c r="B68" s="26" t="s">
        <v>44</v>
      </c>
      <c r="C68" s="3" t="s">
        <v>4</v>
      </c>
      <c r="D68" s="3" t="s">
        <v>5</v>
      </c>
      <c r="E68" s="3" t="s">
        <v>6</v>
      </c>
      <c r="F68" s="3" t="s">
        <v>17</v>
      </c>
    </row>
    <row r="69" spans="2:10" ht="15.6">
      <c r="B69" s="1" t="s">
        <v>45</v>
      </c>
      <c r="C69" s="63">
        <f>+'[1]Mod1_Mis.12 spese correnti'!$AL$15</f>
        <v>4127369.1399999978</v>
      </c>
      <c r="D69" s="63">
        <f>+'[1]Mod1_Mis.12 spese correnti'!$AL$20</f>
        <v>0</v>
      </c>
      <c r="E69" s="63">
        <f>+'[1]Mod1_Mis.12 spese correnti'!$AL$29</f>
        <v>966594.81999999797</v>
      </c>
      <c r="F69" s="18">
        <f>SUM(C69:E69)</f>
        <v>5093963.9599999953</v>
      </c>
      <c r="G69" s="19"/>
      <c r="H69" s="19"/>
      <c r="I69" s="19"/>
      <c r="J69" s="19"/>
    </row>
    <row r="70" spans="2:10" ht="16.149999999999999" thickBot="1">
      <c r="B70" s="1" t="s">
        <v>46</v>
      </c>
      <c r="C70" s="63">
        <f>+'[1]Mod1_Mis.12 spese correnti'!$AM$15</f>
        <v>149809.96000000229</v>
      </c>
      <c r="D70" s="63">
        <f>+'[1]Mod1_Mis.12 spese correnti'!$AM$20</f>
        <v>0</v>
      </c>
      <c r="E70" s="63">
        <f>+'[1]Mod1_Mis.12 spese correnti'!$AM$29</f>
        <v>285414.78000000003</v>
      </c>
      <c r="F70" s="18">
        <f>SUM(C70:E70)</f>
        <v>435224.74000000232</v>
      </c>
      <c r="G70" s="19"/>
      <c r="H70" s="19"/>
      <c r="I70" s="19"/>
      <c r="J70" s="19"/>
    </row>
    <row r="71" spans="2:10" ht="16.149999999999999" thickBot="1">
      <c r="B71" s="5" t="s">
        <v>7</v>
      </c>
      <c r="C71" s="62">
        <f>SUM(C69:C70)</f>
        <v>4277179.0999999996</v>
      </c>
      <c r="D71" s="62">
        <f>SUM(D69:D70)</f>
        <v>0</v>
      </c>
      <c r="E71" s="62">
        <f>SUM(E69:E70)</f>
        <v>1252009.599999998</v>
      </c>
      <c r="F71" s="85">
        <f>SUM(F69:F70)</f>
        <v>5529188.6999999974</v>
      </c>
      <c r="G71" s="19"/>
      <c r="H71" s="19"/>
      <c r="I71" s="19"/>
      <c r="J71" s="19"/>
    </row>
    <row r="72" spans="2:10">
      <c r="B72" s="106" t="s">
        <v>47</v>
      </c>
      <c r="C72" s="106"/>
      <c r="D72" s="106"/>
      <c r="E72" s="106"/>
      <c r="F72" s="106"/>
    </row>
    <row r="74" spans="2:10" ht="33.75" customHeight="1">
      <c r="B74" s="107" t="s">
        <v>57</v>
      </c>
      <c r="C74" s="107"/>
      <c r="D74" s="107"/>
      <c r="E74" s="107"/>
      <c r="F74" s="107"/>
    </row>
    <row r="75" spans="2:10" ht="31.15">
      <c r="B75" s="26" t="s">
        <v>44</v>
      </c>
      <c r="C75" s="3" t="s">
        <v>4</v>
      </c>
      <c r="D75" s="3" t="s">
        <v>5</v>
      </c>
      <c r="E75" s="3" t="s">
        <v>6</v>
      </c>
      <c r="F75" s="3" t="s">
        <v>17</v>
      </c>
    </row>
    <row r="76" spans="2:10" ht="15.6">
      <c r="B76" s="1" t="s">
        <v>45</v>
      </c>
      <c r="C76" s="63">
        <f>+'[1]Mod1_Mis.12 spese correnti'!$AP$15</f>
        <v>127094818.86</v>
      </c>
      <c r="D76" s="63">
        <f>+'[1]Mod1_Mis.12 spese correnti'!$AP$20</f>
        <v>63323.43</v>
      </c>
      <c r="E76" s="63">
        <f>+'[1]Mod1_Mis.12 spese correnti'!$AP$29</f>
        <v>368534073.54000002</v>
      </c>
      <c r="F76" s="18">
        <f>SUM(C76:E76)</f>
        <v>495692215.83000004</v>
      </c>
      <c r="G76" s="19"/>
      <c r="H76" s="19"/>
      <c r="I76" s="19"/>
      <c r="J76" s="19"/>
    </row>
    <row r="77" spans="2:10" ht="16.149999999999999" thickBot="1">
      <c r="B77" s="1" t="s">
        <v>46</v>
      </c>
      <c r="C77" s="63">
        <f>+'[1]Mod1_Mis.12 spese correnti'!$AQ$15</f>
        <v>151253500.88</v>
      </c>
      <c r="D77" s="63">
        <f>+'[1]Mod1_Mis.12 spese correnti'!$AQ$20</f>
        <v>23760</v>
      </c>
      <c r="E77" s="63">
        <f>+'[1]Mod1_Mis.12 spese correnti'!$AQ$29</f>
        <v>27932121.539999999</v>
      </c>
      <c r="F77" s="18">
        <f>SUM(C77:E77)</f>
        <v>179209382.41999999</v>
      </c>
      <c r="G77" s="19"/>
      <c r="H77" s="19"/>
      <c r="I77" s="19"/>
      <c r="J77" s="19"/>
    </row>
    <row r="78" spans="2:10" ht="16.149999999999999" thickBot="1">
      <c r="B78" s="5" t="s">
        <v>7</v>
      </c>
      <c r="C78" s="62">
        <f>SUM(C76:C77)</f>
        <v>278348319.74000001</v>
      </c>
      <c r="D78" s="62">
        <f>SUM(D76:D77)</f>
        <v>87083.43</v>
      </c>
      <c r="E78" s="62">
        <f>SUM(E76:E77)</f>
        <v>396466195.08000004</v>
      </c>
      <c r="F78" s="85">
        <f>SUM(F76:F77)</f>
        <v>674901598.25</v>
      </c>
      <c r="G78" s="19"/>
      <c r="H78" s="19"/>
      <c r="I78" s="19"/>
      <c r="J78" s="19"/>
    </row>
    <row r="79" spans="2:10">
      <c r="B79" s="106" t="s">
        <v>47</v>
      </c>
      <c r="C79" s="106"/>
      <c r="D79" s="106"/>
      <c r="E79" s="106"/>
      <c r="F79" s="106"/>
    </row>
    <row r="80" spans="2:10">
      <c r="F80" s="19" t="s">
        <v>18</v>
      </c>
    </row>
    <row r="81" spans="2:11" ht="14.45">
      <c r="B81" s="105" t="s">
        <v>58</v>
      </c>
      <c r="C81" s="105"/>
      <c r="D81" s="105"/>
      <c r="E81" s="105"/>
      <c r="F81" s="105"/>
    </row>
    <row r="82" spans="2:11" ht="31.15">
      <c r="B82" s="26" t="s">
        <v>44</v>
      </c>
      <c r="C82" s="3" t="s">
        <v>4</v>
      </c>
      <c r="D82" s="3" t="s">
        <v>5</v>
      </c>
      <c r="E82" s="3" t="s">
        <v>6</v>
      </c>
      <c r="F82" s="3" t="s">
        <v>17</v>
      </c>
    </row>
    <row r="83" spans="2:11" ht="15.6">
      <c r="B83" s="1" t="s">
        <v>45</v>
      </c>
      <c r="C83" s="63">
        <f>SUM(C69,C76)</f>
        <v>131222188</v>
      </c>
      <c r="D83" s="63">
        <f t="shared" ref="D83:E83" si="5">SUM(D69,D76)</f>
        <v>63323.43</v>
      </c>
      <c r="E83" s="63">
        <f t="shared" si="5"/>
        <v>369500668.36000001</v>
      </c>
      <c r="F83" s="18">
        <f>SUM(C83:E83)</f>
        <v>500786179.79000002</v>
      </c>
      <c r="G83" s="19"/>
      <c r="H83" s="19"/>
      <c r="I83" s="19"/>
      <c r="J83" s="19"/>
      <c r="K83" s="19"/>
    </row>
    <row r="84" spans="2:11" ht="16.149999999999999" thickBot="1">
      <c r="B84" s="1" t="s">
        <v>46</v>
      </c>
      <c r="C84" s="63">
        <f>SUM(C70,C77)</f>
        <v>151403310.84</v>
      </c>
      <c r="D84" s="63">
        <f t="shared" ref="D84:E84" si="6">SUM(D70,D77)</f>
        <v>23760</v>
      </c>
      <c r="E84" s="63">
        <f t="shared" si="6"/>
        <v>28217536.32</v>
      </c>
      <c r="F84" s="18">
        <f>SUM(C84:E84)</f>
        <v>179644607.16</v>
      </c>
      <c r="G84" s="19"/>
      <c r="H84" s="19"/>
      <c r="I84" s="19"/>
      <c r="J84" s="19"/>
      <c r="K84" s="19"/>
    </row>
    <row r="85" spans="2:11" ht="16.149999999999999" thickBot="1">
      <c r="B85" s="5" t="s">
        <v>7</v>
      </c>
      <c r="C85" s="62">
        <f>SUM(C83:C84)</f>
        <v>282625498.84000003</v>
      </c>
      <c r="D85" s="62">
        <f t="shared" ref="D85:E85" si="7">SUM(D83:D84)</f>
        <v>87083.43</v>
      </c>
      <c r="E85" s="62">
        <f t="shared" si="7"/>
        <v>397718204.68000001</v>
      </c>
      <c r="F85" s="61">
        <f>SUM(F71,F78)</f>
        <v>680430786.95000005</v>
      </c>
      <c r="G85" s="19"/>
      <c r="H85" s="19"/>
      <c r="I85" s="19"/>
      <c r="J85" s="19"/>
      <c r="K85" s="19"/>
    </row>
    <row r="86" spans="2:11">
      <c r="B86" s="106" t="s">
        <v>47</v>
      </c>
      <c r="C86" s="106"/>
      <c r="D86" s="106"/>
      <c r="E86" s="106"/>
      <c r="F86" s="106"/>
    </row>
    <row r="87" spans="2:11">
      <c r="B87" s="20" t="s">
        <v>18</v>
      </c>
      <c r="C87" s="20"/>
      <c r="D87" s="20"/>
      <c r="E87" s="20"/>
      <c r="F87" s="19" t="s">
        <v>18</v>
      </c>
    </row>
    <row r="88" spans="2:11">
      <c r="B88" s="17" t="s">
        <v>18</v>
      </c>
      <c r="C88" s="19" t="s">
        <v>18</v>
      </c>
    </row>
    <row r="89" spans="2:11">
      <c r="C89" s="19" t="s">
        <v>18</v>
      </c>
      <c r="D89" s="19" t="s">
        <v>18</v>
      </c>
      <c r="E89" s="19" t="s">
        <v>18</v>
      </c>
    </row>
    <row r="90" spans="2:11">
      <c r="C90" s="17" t="s">
        <v>18</v>
      </c>
    </row>
    <row r="91" spans="2:11">
      <c r="C91" s="17" t="s">
        <v>18</v>
      </c>
    </row>
  </sheetData>
  <mergeCells count="26">
    <mergeCell ref="B86:F86"/>
    <mergeCell ref="B44:F44"/>
    <mergeCell ref="B51:F51"/>
    <mergeCell ref="B58:F58"/>
    <mergeCell ref="B65:F65"/>
    <mergeCell ref="B72:F72"/>
    <mergeCell ref="B53:F53"/>
    <mergeCell ref="B46:F46"/>
    <mergeCell ref="B81:F81"/>
    <mergeCell ref="B60:F60"/>
    <mergeCell ref="B67:F67"/>
    <mergeCell ref="B74:F74"/>
    <mergeCell ref="B79:F79"/>
    <mergeCell ref="B1:F2"/>
    <mergeCell ref="B3:F3"/>
    <mergeCell ref="B4:F4"/>
    <mergeCell ref="B39:F39"/>
    <mergeCell ref="B18:F18"/>
    <mergeCell ref="B25:F25"/>
    <mergeCell ref="B32:F32"/>
    <mergeCell ref="B11:F11"/>
    <mergeCell ref="B9:F9"/>
    <mergeCell ref="B16:F16"/>
    <mergeCell ref="B23:F23"/>
    <mergeCell ref="B30:F30"/>
    <mergeCell ref="B37:F37"/>
  </mergeCells>
  <pageMargins left="0.70866141732283472" right="0.70866141732283472" top="0.55118110236220474" bottom="0.74803149606299213" header="0.31496062992125984" footer="0.31496062992125984"/>
  <pageSetup paperSize="8" scale="9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86"/>
  <sheetViews>
    <sheetView zoomScaleNormal="100" workbookViewId="0">
      <selection activeCell="F86" sqref="B1:F86"/>
    </sheetView>
  </sheetViews>
  <sheetFormatPr defaultColWidth="8.85546875" defaultRowHeight="13.9"/>
  <cols>
    <col min="1" max="1" width="8.85546875" style="17"/>
    <col min="2" max="2" width="50.7109375" style="17" customWidth="1"/>
    <col min="3" max="6" width="20.7109375" style="17" customWidth="1"/>
    <col min="7" max="7" width="15.28515625" style="17" bestFit="1" customWidth="1"/>
    <col min="8" max="16384" width="8.85546875" style="17"/>
  </cols>
  <sheetData>
    <row r="1" spans="2:6">
      <c r="B1" s="93" t="s">
        <v>59</v>
      </c>
      <c r="C1" s="93"/>
      <c r="D1" s="93"/>
      <c r="E1" s="93"/>
      <c r="F1" s="93"/>
    </row>
    <row r="2" spans="2:6">
      <c r="B2" s="93"/>
      <c r="C2" s="93"/>
      <c r="D2" s="93"/>
      <c r="E2" s="93"/>
      <c r="F2" s="93"/>
    </row>
    <row r="3" spans="2:6" ht="14.45" customHeight="1">
      <c r="B3" s="103" t="s">
        <v>42</v>
      </c>
      <c r="C3" s="103"/>
      <c r="D3" s="103"/>
      <c r="E3" s="103"/>
      <c r="F3" s="103"/>
    </row>
    <row r="4" spans="2:6">
      <c r="B4" s="99" t="s">
        <v>28</v>
      </c>
      <c r="C4" s="102"/>
      <c r="D4" s="102"/>
      <c r="E4" s="102"/>
      <c r="F4" s="102"/>
    </row>
    <row r="5" spans="2:6" ht="31.15">
      <c r="B5" s="26" t="s">
        <v>60</v>
      </c>
      <c r="C5" s="3" t="s">
        <v>4</v>
      </c>
      <c r="D5" s="3" t="s">
        <v>5</v>
      </c>
      <c r="E5" s="3" t="s">
        <v>6</v>
      </c>
      <c r="F5" s="3" t="s">
        <v>17</v>
      </c>
    </row>
    <row r="6" spans="2:6" ht="15.6">
      <c r="B6" s="1" t="s">
        <v>45</v>
      </c>
      <c r="C6" s="63">
        <f>+'[1]Mod_1 Mis.12 spese in conto cap'!$B$15</f>
        <v>3837830.04</v>
      </c>
      <c r="D6" s="63">
        <f>+'[1]Mod_1 Mis.12 spese in conto cap'!$B$20</f>
        <v>5193827.42</v>
      </c>
      <c r="E6" s="63">
        <f>+'[1]Mod_1 Mis.12 spese in conto cap'!$B$29</f>
        <v>2378652.31</v>
      </c>
      <c r="F6" s="18">
        <f>SUM(C6:E6)</f>
        <v>11410309.770000001</v>
      </c>
    </row>
    <row r="7" spans="2:6" ht="16.149999999999999" thickBot="1">
      <c r="B7" s="1" t="s">
        <v>46</v>
      </c>
      <c r="C7" s="63">
        <f>+'[1]Mod_1 Mis.12 spese in conto cap'!$C$15</f>
        <v>14408389.91</v>
      </c>
      <c r="D7" s="63">
        <f>+'[1]Mod_1 Mis.12 spese in conto cap'!$C$20</f>
        <v>0</v>
      </c>
      <c r="E7" s="63">
        <f>+'[1]Mod_1 Mis.12 spese in conto cap'!$C$29</f>
        <v>850000</v>
      </c>
      <c r="F7" s="18">
        <f>SUM(C7:E7)</f>
        <v>15258389.91</v>
      </c>
    </row>
    <row r="8" spans="2:6" ht="16.149999999999999" thickBot="1">
      <c r="B8" s="5" t="s">
        <v>7</v>
      </c>
      <c r="C8" s="62">
        <f>SUM(C6:C7)</f>
        <v>18246219.949999999</v>
      </c>
      <c r="D8" s="62">
        <f>SUM(D6:D7)</f>
        <v>5193827.42</v>
      </c>
      <c r="E8" s="62">
        <f>SUM(E6:E7)</f>
        <v>3228652.31</v>
      </c>
      <c r="F8" s="61">
        <f>SUM(F6:F7)</f>
        <v>26668699.68</v>
      </c>
    </row>
    <row r="9" spans="2:6" ht="15.6">
      <c r="B9" s="47" t="s">
        <v>61</v>
      </c>
      <c r="C9" s="25"/>
      <c r="D9" s="25"/>
      <c r="E9" s="25"/>
      <c r="F9" s="25" t="s">
        <v>18</v>
      </c>
    </row>
    <row r="11" spans="2:6">
      <c r="B11" s="99" t="s">
        <v>30</v>
      </c>
      <c r="C11" s="102"/>
      <c r="D11" s="102"/>
      <c r="E11" s="102"/>
      <c r="F11" s="102"/>
    </row>
    <row r="12" spans="2:6" ht="31.15">
      <c r="B12" s="26" t="s">
        <v>60</v>
      </c>
      <c r="C12" s="3" t="s">
        <v>4</v>
      </c>
      <c r="D12" s="3" t="s">
        <v>5</v>
      </c>
      <c r="E12" s="3" t="s">
        <v>6</v>
      </c>
      <c r="F12" s="3" t="s">
        <v>17</v>
      </c>
    </row>
    <row r="13" spans="2:6" ht="15.6">
      <c r="B13" s="1" t="s">
        <v>45</v>
      </c>
      <c r="C13" s="63">
        <f>+'[1]Mod_1 Mis.12 spese in conto cap'!$F$15</f>
        <v>142864.33000000002</v>
      </c>
      <c r="D13" s="63">
        <f>+'[1]Mod_1 Mis.12 spese in conto cap'!$F$20</f>
        <v>0</v>
      </c>
      <c r="E13" s="63">
        <f>+'[1]Mod_1 Mis.12 spese in conto cap'!$F$29</f>
        <v>0</v>
      </c>
      <c r="F13" s="18">
        <f>SUM(C13:E13)</f>
        <v>142864.33000000002</v>
      </c>
    </row>
    <row r="14" spans="2:6" ht="16.149999999999999" thickBot="1">
      <c r="B14" s="1" t="s">
        <v>46</v>
      </c>
      <c r="C14" s="63">
        <f>+'[1]Mod_1 Mis.12 spese in conto cap'!$G$15</f>
        <v>0</v>
      </c>
      <c r="D14" s="63">
        <f>+'[1]Mod_1 Mis.12 spese in conto cap'!$G$20</f>
        <v>0</v>
      </c>
      <c r="E14" s="63">
        <f>+'[1]Mod_1 Mis.12 spese in conto cap'!$G$29</f>
        <v>0</v>
      </c>
      <c r="F14" s="18">
        <f>SUM(C14:E14)</f>
        <v>0</v>
      </c>
    </row>
    <row r="15" spans="2:6" ht="16.149999999999999" thickBot="1">
      <c r="B15" s="5" t="s">
        <v>7</v>
      </c>
      <c r="C15" s="62">
        <f>SUM(C13:C14)</f>
        <v>142864.33000000002</v>
      </c>
      <c r="D15" s="62">
        <f t="shared" ref="D15:E15" si="0">SUM(D13:D14)</f>
        <v>0</v>
      </c>
      <c r="E15" s="62">
        <f t="shared" si="0"/>
        <v>0</v>
      </c>
      <c r="F15" s="61">
        <f>SUM(F13:F14)</f>
        <v>142864.33000000002</v>
      </c>
    </row>
    <row r="16" spans="2:6" ht="15.6">
      <c r="B16" s="47" t="s">
        <v>61</v>
      </c>
      <c r="C16" s="25"/>
      <c r="D16" s="25"/>
      <c r="E16" s="25"/>
      <c r="F16" s="25" t="s">
        <v>18</v>
      </c>
    </row>
    <row r="18" spans="2:6" ht="14.45">
      <c r="B18" s="99" t="s">
        <v>31</v>
      </c>
      <c r="C18" s="99"/>
      <c r="D18" s="99"/>
      <c r="E18" s="99"/>
      <c r="F18" s="99"/>
    </row>
    <row r="19" spans="2:6" ht="31.15">
      <c r="B19" s="26" t="s">
        <v>60</v>
      </c>
      <c r="C19" s="3" t="s">
        <v>4</v>
      </c>
      <c r="D19" s="3" t="s">
        <v>5</v>
      </c>
      <c r="E19" s="3" t="s">
        <v>6</v>
      </c>
      <c r="F19" s="3" t="s">
        <v>17</v>
      </c>
    </row>
    <row r="20" spans="2:6" ht="15.6">
      <c r="B20" s="1" t="s">
        <v>45</v>
      </c>
      <c r="C20" s="63">
        <f>+'[1]Mod_1 Mis.12 spese in conto cap'!$J$15</f>
        <v>3980694.37</v>
      </c>
      <c r="D20" s="63">
        <f>+'[1]Mod_1 Mis.12 spese in conto cap'!$J$20</f>
        <v>5193827.42</v>
      </c>
      <c r="E20" s="63">
        <f>+'[1]Mod_1 Mis.12 spese in conto cap'!$J$29</f>
        <v>2378652.31</v>
      </c>
      <c r="F20" s="18">
        <f>SUM(C20:E20)</f>
        <v>11553174.1</v>
      </c>
    </row>
    <row r="21" spans="2:6" ht="16.149999999999999" thickBot="1">
      <c r="B21" s="1" t="s">
        <v>46</v>
      </c>
      <c r="C21" s="63">
        <f>+'[1]Mod_1 Mis.12 spese in conto cap'!$K$15</f>
        <v>14408389.91</v>
      </c>
      <c r="D21" s="63">
        <f>+'[1]Mod_1 Mis.12 spese in conto cap'!$K$20</f>
        <v>0</v>
      </c>
      <c r="E21" s="63">
        <f>+'[1]Mod_1 Mis.12 spese in conto cap'!$K$29</f>
        <v>850000</v>
      </c>
      <c r="F21" s="18">
        <f>SUM(C21:E21)</f>
        <v>15258389.91</v>
      </c>
    </row>
    <row r="22" spans="2:6" ht="16.149999999999999" thickBot="1">
      <c r="B22" s="5" t="s">
        <v>7</v>
      </c>
      <c r="C22" s="62">
        <f>SUM(C20:C21)</f>
        <v>18389084.280000001</v>
      </c>
      <c r="D22" s="62">
        <f t="shared" ref="D22:E22" si="1">SUM(D20:D21)</f>
        <v>5193827.42</v>
      </c>
      <c r="E22" s="62">
        <f t="shared" si="1"/>
        <v>3228652.31</v>
      </c>
      <c r="F22" s="61">
        <f>SUM(F20:F21)</f>
        <v>26811564.009999998</v>
      </c>
    </row>
    <row r="23" spans="2:6" ht="15.6">
      <c r="B23" s="47" t="s">
        <v>61</v>
      </c>
      <c r="C23" s="25"/>
      <c r="D23" s="25"/>
      <c r="E23" s="25"/>
      <c r="F23" s="25" t="s">
        <v>18</v>
      </c>
    </row>
    <row r="24" spans="2:6" ht="15.6">
      <c r="B24" s="24"/>
      <c r="C24" s="25"/>
      <c r="D24" s="25"/>
      <c r="E24" s="25"/>
      <c r="F24" s="25"/>
    </row>
    <row r="25" spans="2:6">
      <c r="B25" s="99" t="s">
        <v>32</v>
      </c>
      <c r="C25" s="102"/>
      <c r="D25" s="102"/>
      <c r="E25" s="102"/>
      <c r="F25" s="102"/>
    </row>
    <row r="26" spans="2:6" ht="31.15">
      <c r="B26" s="26" t="s">
        <v>60</v>
      </c>
      <c r="C26" s="3" t="s">
        <v>4</v>
      </c>
      <c r="D26" s="3" t="s">
        <v>5</v>
      </c>
      <c r="E26" s="3" t="s">
        <v>6</v>
      </c>
      <c r="F26" s="3" t="s">
        <v>17</v>
      </c>
    </row>
    <row r="27" spans="2:6" ht="15.6">
      <c r="B27" s="1" t="s">
        <v>45</v>
      </c>
      <c r="C27" s="63">
        <f>+'[1]Mod_1 Mis.12 spese in conto cap'!$N$15</f>
        <v>1858097.6800000002</v>
      </c>
      <c r="D27" s="63">
        <f>+'[1]Mod_1 Mis.12 spese in conto cap'!$N$20</f>
        <v>5193827.42</v>
      </c>
      <c r="E27" s="63">
        <f>+'[1]Mod_1 Mis.12 spese in conto cap'!$N$29</f>
        <v>1712205.03</v>
      </c>
      <c r="F27" s="18">
        <f>SUM(C27:E27)</f>
        <v>8764130.129999999</v>
      </c>
    </row>
    <row r="28" spans="2:6" ht="16.149999999999999" thickBot="1">
      <c r="B28" s="1" t="s">
        <v>46</v>
      </c>
      <c r="C28" s="63">
        <f>+'[1]Mod_1 Mis.12 spese in conto cap'!$O$15</f>
        <v>13708389.91</v>
      </c>
      <c r="D28" s="63">
        <f>+'[1]Mod_1 Mis.12 spese in conto cap'!$O$29</f>
        <v>42867.93</v>
      </c>
      <c r="E28" s="63">
        <f>+'[1]Mod_1 Mis.12 spese in conto cap'!$O$29</f>
        <v>42867.93</v>
      </c>
      <c r="F28" s="18">
        <f>SUM(C28:E28)</f>
        <v>13794125.77</v>
      </c>
    </row>
    <row r="29" spans="2:6" ht="16.149999999999999" thickBot="1">
      <c r="B29" s="5" t="s">
        <v>7</v>
      </c>
      <c r="C29" s="62">
        <f>SUM(C27:C28)</f>
        <v>15566487.59</v>
      </c>
      <c r="D29" s="62">
        <f t="shared" ref="D29:E29" si="2">SUM(D27:D28)</f>
        <v>5236695.3499999996</v>
      </c>
      <c r="E29" s="62">
        <f t="shared" si="2"/>
        <v>1755072.96</v>
      </c>
      <c r="F29" s="85">
        <f>SUM(F27:F28)</f>
        <v>22558255.899999999</v>
      </c>
    </row>
    <row r="30" spans="2:6" ht="15.6">
      <c r="B30" s="47" t="s">
        <v>61</v>
      </c>
      <c r="C30" s="25"/>
      <c r="D30" s="25"/>
      <c r="E30" s="25"/>
      <c r="F30" s="25" t="s">
        <v>18</v>
      </c>
    </row>
    <row r="32" spans="2:6" ht="31.5" customHeight="1">
      <c r="B32" s="100" t="s">
        <v>33</v>
      </c>
      <c r="C32" s="100"/>
      <c r="D32" s="100"/>
      <c r="E32" s="100"/>
      <c r="F32" s="100"/>
    </row>
    <row r="33" spans="2:6" ht="31.15">
      <c r="B33" s="26" t="s">
        <v>60</v>
      </c>
      <c r="C33" s="3" t="s">
        <v>4</v>
      </c>
      <c r="D33" s="3" t="s">
        <v>5</v>
      </c>
      <c r="E33" s="3" t="s">
        <v>6</v>
      </c>
      <c r="F33" s="3" t="s">
        <v>17</v>
      </c>
    </row>
    <row r="34" spans="2:6" ht="15.6">
      <c r="B34" s="1" t="s">
        <v>45</v>
      </c>
      <c r="C34" s="63">
        <f>+'[1]Mod_1 Mis.12 spese in conto cap'!$R$15</f>
        <v>142864.33000000002</v>
      </c>
      <c r="D34" s="63">
        <f>+'[1]Mod_1 Mis.12 spese in conto cap'!$R$20</f>
        <v>0</v>
      </c>
      <c r="E34" s="63">
        <f>+'[1]Mod_1 Mis.12 spese in conto cap'!$R$29</f>
        <v>0</v>
      </c>
      <c r="F34" s="18">
        <f>SUM(C34:E34)</f>
        <v>142864.33000000002</v>
      </c>
    </row>
    <row r="35" spans="2:6" ht="16.149999999999999" thickBot="1">
      <c r="B35" s="1" t="s">
        <v>46</v>
      </c>
      <c r="C35" s="63">
        <f>+'[1]Mod_1 Mis.12 spese in conto cap'!$S$15</f>
        <v>0</v>
      </c>
      <c r="D35" s="63">
        <f>+'[1]Mod_1 Mis.12 spese in conto cap'!$S$20</f>
        <v>0</v>
      </c>
      <c r="E35" s="63">
        <f>+'[1]Mod_1 Mis.12 spese in conto cap'!$S$29</f>
        <v>0</v>
      </c>
      <c r="F35" s="18">
        <f>SUM(C35:E35)</f>
        <v>0</v>
      </c>
    </row>
    <row r="36" spans="2:6" ht="16.149999999999999" thickBot="1">
      <c r="B36" s="5" t="s">
        <v>7</v>
      </c>
      <c r="C36" s="62">
        <f>SUM(C34:C35)</f>
        <v>142864.33000000002</v>
      </c>
      <c r="D36" s="62">
        <f t="shared" ref="D36:E36" si="3">SUM(D34:D35)</f>
        <v>0</v>
      </c>
      <c r="E36" s="62">
        <f t="shared" si="3"/>
        <v>0</v>
      </c>
      <c r="F36" s="85">
        <f>SUM(F34:F35)</f>
        <v>142864.33000000002</v>
      </c>
    </row>
    <row r="37" spans="2:6" ht="15.6">
      <c r="B37" s="47" t="s">
        <v>61</v>
      </c>
      <c r="C37" s="25"/>
      <c r="D37" s="25"/>
      <c r="E37" s="25"/>
      <c r="F37" s="25" t="s">
        <v>18</v>
      </c>
    </row>
    <row r="39" spans="2:6" ht="14.45">
      <c r="B39" s="99" t="s">
        <v>62</v>
      </c>
      <c r="C39" s="102"/>
      <c r="D39" s="102"/>
      <c r="E39" s="102"/>
      <c r="F39" s="102"/>
    </row>
    <row r="40" spans="2:6" ht="31.15">
      <c r="B40" s="26" t="s">
        <v>60</v>
      </c>
      <c r="C40" s="3" t="s">
        <v>4</v>
      </c>
      <c r="D40" s="3" t="s">
        <v>5</v>
      </c>
      <c r="E40" s="3" t="s">
        <v>6</v>
      </c>
      <c r="F40" s="3" t="s">
        <v>17</v>
      </c>
    </row>
    <row r="41" spans="2:6" ht="15.6">
      <c r="B41" s="1" t="s">
        <v>45</v>
      </c>
      <c r="C41" s="63">
        <f>+'[1]Mod_1 Mis.12 spese in conto cap'!$V$15</f>
        <v>2000962.0100000002</v>
      </c>
      <c r="D41" s="63">
        <f>+'[1]Mod_1 Mis.12 spese in conto cap'!$V$20</f>
        <v>5193827.42</v>
      </c>
      <c r="E41" s="63">
        <f>+'[1]Mod_1 Mis.12 spese in conto cap'!$V$29</f>
        <v>1712205.03</v>
      </c>
      <c r="F41" s="18">
        <f>SUM(C41:E41)</f>
        <v>8906994.459999999</v>
      </c>
    </row>
    <row r="42" spans="2:6" ht="16.149999999999999" thickBot="1">
      <c r="B42" s="1" t="s">
        <v>46</v>
      </c>
      <c r="C42" s="63">
        <f>+'[1]Mod_1 Mis.12 spese in conto cap'!$W$15</f>
        <v>13708389.91</v>
      </c>
      <c r="D42" s="63">
        <f>+'[1]Mod_1 Mis.12 spese in conto cap'!$W$20</f>
        <v>0</v>
      </c>
      <c r="E42" s="63">
        <f>+'[1]Mod_1 Mis.12 spese in conto cap'!$W$29</f>
        <v>42867.93</v>
      </c>
      <c r="F42" s="18">
        <f>SUM(C42:E42)</f>
        <v>13751257.84</v>
      </c>
    </row>
    <row r="43" spans="2:6" ht="16.149999999999999" thickBot="1">
      <c r="B43" s="5" t="s">
        <v>7</v>
      </c>
      <c r="C43" s="62">
        <f>SUM(C41:C42)</f>
        <v>15709351.92</v>
      </c>
      <c r="D43" s="62">
        <f t="shared" ref="D43:E43" si="4">SUM(D41:D42)</f>
        <v>5193827.42</v>
      </c>
      <c r="E43" s="62">
        <f t="shared" si="4"/>
        <v>1755072.96</v>
      </c>
      <c r="F43" s="61">
        <f>SUM(F41:F42)</f>
        <v>22658252.299999997</v>
      </c>
    </row>
    <row r="44" spans="2:6" ht="15.6">
      <c r="B44" s="47" t="s">
        <v>61</v>
      </c>
      <c r="C44" s="25"/>
      <c r="D44" s="25"/>
      <c r="E44" s="25"/>
      <c r="F44" s="25" t="s">
        <v>18</v>
      </c>
    </row>
    <row r="45" spans="2:6" ht="15.6">
      <c r="B45" s="24"/>
      <c r="C45" s="25"/>
      <c r="D45" s="25"/>
      <c r="E45" s="25"/>
      <c r="F45" s="25"/>
    </row>
    <row r="46" spans="2:6">
      <c r="B46" s="99" t="s">
        <v>35</v>
      </c>
      <c r="C46" s="99"/>
      <c r="D46" s="99"/>
      <c r="E46" s="99"/>
      <c r="F46" s="99"/>
    </row>
    <row r="47" spans="2:6" ht="31.15">
      <c r="B47" s="26" t="s">
        <v>60</v>
      </c>
      <c r="C47" s="3" t="s">
        <v>4</v>
      </c>
      <c r="D47" s="3" t="s">
        <v>5</v>
      </c>
      <c r="E47" s="3" t="s">
        <v>6</v>
      </c>
      <c r="F47" s="3" t="s">
        <v>17</v>
      </c>
    </row>
    <row r="48" spans="2:6" ht="15.6">
      <c r="B48" s="1" t="s">
        <v>45</v>
      </c>
      <c r="C48" s="63">
        <f>+'[1]Mod_1 Mis.12 spese in conto cap'!$Z$15</f>
        <v>7111231.9900000002</v>
      </c>
      <c r="D48" s="63">
        <f>+'[1]Mod_1 Mis.12 spese in conto cap'!$Z$20</f>
        <v>4417391.71</v>
      </c>
      <c r="E48" s="63">
        <f>+'[1]Mod_1 Mis.12 spese in conto cap'!$Z$29</f>
        <v>324888.68</v>
      </c>
      <c r="F48" s="18">
        <f>SUM(C48:E48)</f>
        <v>11853512.379999999</v>
      </c>
    </row>
    <row r="49" spans="2:6" ht="16.149999999999999" thickBot="1">
      <c r="B49" s="1" t="s">
        <v>46</v>
      </c>
      <c r="C49" s="63">
        <f>+'[1]Mod_1 Mis.12 spese in conto cap'!$AA$15</f>
        <v>1123655.98</v>
      </c>
      <c r="D49" s="63">
        <f>+'[1]Mod_1 Mis.12 spese in conto cap'!$AA$20</f>
        <v>0</v>
      </c>
      <c r="E49" s="63">
        <f>+'[1]Mod_1 Mis.12 spese in conto cap'!$AA$29</f>
        <v>0</v>
      </c>
      <c r="F49" s="18">
        <f>SUM(C49:E49)</f>
        <v>1123655.98</v>
      </c>
    </row>
    <row r="50" spans="2:6" ht="16.149999999999999" thickBot="1">
      <c r="B50" s="5" t="s">
        <v>7</v>
      </c>
      <c r="C50" s="62">
        <f>SUM(C48:C49)</f>
        <v>8234887.9700000007</v>
      </c>
      <c r="D50" s="62">
        <f t="shared" ref="D50:E50" si="5">SUM(D48:D49)</f>
        <v>4417391.71</v>
      </c>
      <c r="E50" s="62">
        <f t="shared" si="5"/>
        <v>324888.68</v>
      </c>
      <c r="F50" s="85">
        <f>SUM(F48:F49)</f>
        <v>12977168.359999999</v>
      </c>
    </row>
    <row r="51" spans="2:6" ht="15.6">
      <c r="B51" s="47" t="s">
        <v>61</v>
      </c>
      <c r="C51" s="25"/>
      <c r="D51" s="25"/>
      <c r="E51" s="25"/>
      <c r="F51" s="25" t="s">
        <v>18</v>
      </c>
    </row>
    <row r="53" spans="2:6" ht="33.75" customHeight="1">
      <c r="B53" s="100" t="s">
        <v>36</v>
      </c>
      <c r="C53" s="100"/>
      <c r="D53" s="100"/>
      <c r="E53" s="100"/>
      <c r="F53" s="100"/>
    </row>
    <row r="54" spans="2:6" ht="31.15">
      <c r="B54" s="26" t="s">
        <v>60</v>
      </c>
      <c r="C54" s="3" t="s">
        <v>4</v>
      </c>
      <c r="D54" s="3" t="s">
        <v>5</v>
      </c>
      <c r="E54" s="3" t="s">
        <v>6</v>
      </c>
      <c r="F54" s="3" t="s">
        <v>17</v>
      </c>
    </row>
    <row r="55" spans="2:6" ht="15.6">
      <c r="B55" s="1" t="s">
        <v>45</v>
      </c>
      <c r="C55" s="63">
        <f>+'[1]Mod_1 Mis.12 spese in conto cap'!$AD$15</f>
        <v>0</v>
      </c>
      <c r="D55" s="63">
        <f>+'[1]Mod_1 Mis.12 spese in conto cap'!$AD$20</f>
        <v>0</v>
      </c>
      <c r="E55" s="63">
        <f>+'[1]Mod_1 Mis.12 spese in conto cap'!$AD$29</f>
        <v>0</v>
      </c>
      <c r="F55" s="18">
        <f>SUM(C55:E55)</f>
        <v>0</v>
      </c>
    </row>
    <row r="56" spans="2:6" ht="16.149999999999999" thickBot="1">
      <c r="B56" s="1" t="s">
        <v>46</v>
      </c>
      <c r="C56" s="63">
        <f>+'[1]Mod_1 Mis.12 spese in conto cap'!$AE$15</f>
        <v>0</v>
      </c>
      <c r="D56" s="63">
        <f>+'[1]Mod_1 Mis.12 spese in conto cap'!$AE$20</f>
        <v>0</v>
      </c>
      <c r="E56" s="63">
        <f>+'[1]Mod_1 Mis.12 spese in conto cap'!$AE$29</f>
        <v>0</v>
      </c>
      <c r="F56" s="18">
        <f>SUM(C56:E56)</f>
        <v>0</v>
      </c>
    </row>
    <row r="57" spans="2:6" ht="16.149999999999999" thickBot="1">
      <c r="B57" s="5" t="s">
        <v>7</v>
      </c>
      <c r="C57" s="62">
        <f>SUM(C55:C56)</f>
        <v>0</v>
      </c>
      <c r="D57" s="62">
        <f t="shared" ref="D57:E57" si="6">SUM(D55:D56)</f>
        <v>0</v>
      </c>
      <c r="E57" s="62">
        <f t="shared" si="6"/>
        <v>0</v>
      </c>
      <c r="F57" s="85">
        <f>SUM(F55:F56)</f>
        <v>0</v>
      </c>
    </row>
    <row r="58" spans="2:6" ht="15.6">
      <c r="B58" s="47" t="s">
        <v>61</v>
      </c>
      <c r="C58" s="25"/>
      <c r="D58" s="25"/>
      <c r="E58" s="25"/>
      <c r="F58" s="25" t="s">
        <v>18</v>
      </c>
    </row>
    <row r="60" spans="2:6" ht="14.45">
      <c r="B60" s="99" t="s">
        <v>63</v>
      </c>
      <c r="C60" s="99"/>
      <c r="D60" s="99"/>
      <c r="E60" s="99"/>
      <c r="F60" s="99"/>
    </row>
    <row r="61" spans="2:6" ht="31.15">
      <c r="B61" s="26" t="s">
        <v>60</v>
      </c>
      <c r="C61" s="3" t="s">
        <v>4</v>
      </c>
      <c r="D61" s="3" t="s">
        <v>5</v>
      </c>
      <c r="E61" s="3" t="s">
        <v>6</v>
      </c>
      <c r="F61" s="3" t="s">
        <v>17</v>
      </c>
    </row>
    <row r="62" spans="2:6" ht="15.6">
      <c r="B62" s="1" t="s">
        <v>45</v>
      </c>
      <c r="C62" s="63">
        <f>+'[1]Mod_1 Mis.12 spese in conto cap'!$AH$15</f>
        <v>7111231.9900000002</v>
      </c>
      <c r="D62" s="63">
        <f>+'[1]Mod_1 Mis.12 spese in conto cap'!$AH$20</f>
        <v>4417391.71</v>
      </c>
      <c r="E62" s="63">
        <f>+'[1]Mod_1 Mis.12 spese in conto cap'!$AH$29</f>
        <v>324888.68</v>
      </c>
      <c r="F62" s="18">
        <f>SUM(C62:E62)</f>
        <v>11853512.379999999</v>
      </c>
    </row>
    <row r="63" spans="2:6" ht="16.149999999999999" thickBot="1">
      <c r="B63" s="1" t="s">
        <v>46</v>
      </c>
      <c r="C63" s="63">
        <f>+'[1]Mod_1 Mis.12 spese in conto cap'!$AI$15</f>
        <v>1123655.98</v>
      </c>
      <c r="D63" s="63">
        <f>+'[1]Mod_1 Mis.12 spese in conto cap'!$AI$20</f>
        <v>0</v>
      </c>
      <c r="E63" s="63">
        <f>+'[1]Mod_1 Mis.12 spese in conto cap'!$AI$29</f>
        <v>0</v>
      </c>
      <c r="F63" s="18">
        <f>SUM(C63:E63)</f>
        <v>1123655.98</v>
      </c>
    </row>
    <row r="64" spans="2:6" ht="16.149999999999999" thickBot="1">
      <c r="B64" s="5" t="s">
        <v>7</v>
      </c>
      <c r="C64" s="62">
        <f>SUM(C62:C63)</f>
        <v>8234887.9700000007</v>
      </c>
      <c r="D64" s="62">
        <f>SUM(D62:D63)</f>
        <v>4417391.71</v>
      </c>
      <c r="E64" s="62">
        <f>SUM(E62:E63)</f>
        <v>324888.68</v>
      </c>
      <c r="F64" s="61">
        <f>SUM(F62:F63)</f>
        <v>12977168.359999999</v>
      </c>
    </row>
    <row r="65" spans="2:7" ht="15.6">
      <c r="B65" s="47" t="s">
        <v>61</v>
      </c>
      <c r="C65" s="25"/>
      <c r="D65" s="25"/>
      <c r="E65" s="25"/>
      <c r="F65" s="25" t="s">
        <v>18</v>
      </c>
    </row>
    <row r="66" spans="2:7" ht="15.6">
      <c r="B66" s="24"/>
      <c r="C66" s="25"/>
      <c r="D66" s="25"/>
      <c r="E66" s="25"/>
      <c r="F66" s="25"/>
    </row>
    <row r="67" spans="2:7" ht="33.75" customHeight="1">
      <c r="B67" s="100" t="s">
        <v>38</v>
      </c>
      <c r="C67" s="100"/>
      <c r="D67" s="100"/>
      <c r="E67" s="100"/>
      <c r="F67" s="100"/>
    </row>
    <row r="68" spans="2:7" ht="31.15">
      <c r="B68" s="26" t="s">
        <v>60</v>
      </c>
      <c r="C68" s="3" t="s">
        <v>4</v>
      </c>
      <c r="D68" s="3" t="s">
        <v>5</v>
      </c>
      <c r="E68" s="3" t="s">
        <v>6</v>
      </c>
      <c r="F68" s="3" t="s">
        <v>17</v>
      </c>
    </row>
    <row r="69" spans="2:7" ht="15.6">
      <c r="B69" s="1" t="s">
        <v>45</v>
      </c>
      <c r="C69" s="63">
        <f>+'[1]Mod_1 Mis.12 spese in conto cap'!$AL$15</f>
        <v>8969329.6699999999</v>
      </c>
      <c r="D69" s="63">
        <f>+'[1]Mod_1 Mis.12 spese in conto cap'!$AL$20</f>
        <v>9611219.129999999</v>
      </c>
      <c r="E69" s="63">
        <f>+'[1]Mod_1 Mis.12 spese in conto cap'!$AL$29</f>
        <v>2037093.71</v>
      </c>
      <c r="F69" s="18">
        <f>SUM(C69:E69)</f>
        <v>20617642.509999998</v>
      </c>
    </row>
    <row r="70" spans="2:7" ht="16.149999999999999" thickBot="1">
      <c r="B70" s="1" t="s">
        <v>46</v>
      </c>
      <c r="C70" s="63">
        <f>+'[1]Mod_1 Mis.12 spese in conto cap'!$AM$15</f>
        <v>14832045.890000001</v>
      </c>
      <c r="D70" s="63">
        <f>+'[1]Mod_1 Mis.12 spese in conto cap'!$AM$20</f>
        <v>0</v>
      </c>
      <c r="E70" s="63">
        <f>+'[1]Mod_1 Mis.12 spese in conto cap'!$AM$29</f>
        <v>42867.93</v>
      </c>
      <c r="F70" s="18">
        <f>SUM(C70:E70)</f>
        <v>14874913.82</v>
      </c>
    </row>
    <row r="71" spans="2:7" ht="16.149999999999999" thickBot="1">
      <c r="B71" s="5" t="s">
        <v>7</v>
      </c>
      <c r="C71" s="62">
        <f>SUM(C69:C70)</f>
        <v>23801375.560000002</v>
      </c>
      <c r="D71" s="62">
        <f t="shared" ref="D71:E71" si="7">SUM(D69:D70)</f>
        <v>9611219.129999999</v>
      </c>
      <c r="E71" s="62">
        <f t="shared" si="7"/>
        <v>2079961.64</v>
      </c>
      <c r="F71" s="85">
        <f>SUM(F69:F70)</f>
        <v>35492556.329999998</v>
      </c>
      <c r="G71" s="19" t="s">
        <v>18</v>
      </c>
    </row>
    <row r="72" spans="2:7" ht="15.6">
      <c r="B72" s="47" t="s">
        <v>61</v>
      </c>
      <c r="C72" s="25" t="s">
        <v>18</v>
      </c>
      <c r="D72" s="25"/>
      <c r="E72" s="25"/>
      <c r="F72" s="25" t="s">
        <v>18</v>
      </c>
    </row>
    <row r="74" spans="2:7" ht="33" customHeight="1">
      <c r="B74" s="100" t="s">
        <v>39</v>
      </c>
      <c r="C74" s="100"/>
      <c r="D74" s="100"/>
      <c r="E74" s="100"/>
      <c r="F74" s="100"/>
    </row>
    <row r="75" spans="2:7" ht="31.15">
      <c r="B75" s="26" t="s">
        <v>60</v>
      </c>
      <c r="C75" s="3" t="s">
        <v>4</v>
      </c>
      <c r="D75" s="3" t="s">
        <v>5</v>
      </c>
      <c r="E75" s="3" t="s">
        <v>6</v>
      </c>
      <c r="F75" s="3" t="s">
        <v>17</v>
      </c>
    </row>
    <row r="76" spans="2:7" ht="15.6">
      <c r="B76" s="1" t="s">
        <v>45</v>
      </c>
      <c r="C76" s="63">
        <f>+'[1]Mod_1 Mis.12 spese in conto cap'!$AP$15</f>
        <v>142864.33000000002</v>
      </c>
      <c r="D76" s="63">
        <f>+'[1]Mod_1 Mis.12 spese in conto cap'!$AP$20</f>
        <v>0</v>
      </c>
      <c r="E76" s="63">
        <f>+'[1]Mod_1 Mis.12 spese in conto cap'!$AP$29</f>
        <v>0</v>
      </c>
      <c r="F76" s="18">
        <f>SUM(C76:E76)</f>
        <v>142864.33000000002</v>
      </c>
    </row>
    <row r="77" spans="2:7" ht="16.149999999999999" thickBot="1">
      <c r="B77" s="1" t="s">
        <v>46</v>
      </c>
      <c r="C77" s="63">
        <f>+'[1]Mod_1 Mis.12 spese in conto cap'!$AQ$15</f>
        <v>0</v>
      </c>
      <c r="D77" s="63">
        <f>+'[1]Mod_1 Mis.12 spese in conto cap'!$AQ$20</f>
        <v>0</v>
      </c>
      <c r="E77" s="63">
        <f>+'[1]Mod_1 Mis.12 spese in conto cap'!$AQ$29</f>
        <v>0</v>
      </c>
      <c r="F77" s="18">
        <f>SUM(C77:E77)</f>
        <v>0</v>
      </c>
    </row>
    <row r="78" spans="2:7" ht="16.149999999999999" thickBot="1">
      <c r="B78" s="5" t="s">
        <v>7</v>
      </c>
      <c r="C78" s="62">
        <f>SUM(C76:C77)</f>
        <v>142864.33000000002</v>
      </c>
      <c r="D78" s="62">
        <f t="shared" ref="D78:E78" si="8">SUM(D76:D77)</f>
        <v>0</v>
      </c>
      <c r="E78" s="62">
        <f t="shared" si="8"/>
        <v>0</v>
      </c>
      <c r="F78" s="85">
        <f>SUM(F76:F77)</f>
        <v>142864.33000000002</v>
      </c>
      <c r="G78" s="19"/>
    </row>
    <row r="79" spans="2:7" ht="15.6">
      <c r="B79" s="47" t="s">
        <v>61</v>
      </c>
      <c r="C79" s="25"/>
      <c r="D79" s="25"/>
      <c r="E79" s="25"/>
      <c r="F79" s="25" t="s">
        <v>18</v>
      </c>
    </row>
    <row r="81" spans="2:6" ht="14.45" customHeight="1">
      <c r="B81" s="105" t="s">
        <v>40</v>
      </c>
      <c r="C81" s="105"/>
      <c r="D81" s="105"/>
      <c r="E81" s="105"/>
      <c r="F81" s="105"/>
    </row>
    <row r="82" spans="2:6" ht="31.15">
      <c r="B82" s="26" t="s">
        <v>60</v>
      </c>
      <c r="C82" s="3" t="s">
        <v>4</v>
      </c>
      <c r="D82" s="3" t="s">
        <v>5</v>
      </c>
      <c r="E82" s="3" t="s">
        <v>6</v>
      </c>
      <c r="F82" s="3" t="s">
        <v>17</v>
      </c>
    </row>
    <row r="83" spans="2:6" ht="15.6">
      <c r="B83" s="1" t="s">
        <v>45</v>
      </c>
      <c r="C83" s="63">
        <f>+'[1]Mod_1 Mis.12 spese in conto cap'!$AT$15</f>
        <v>9112194</v>
      </c>
      <c r="D83" s="63">
        <f>+'[1]Mod_1 Mis.12 spese in conto cap'!$AT$20</f>
        <v>9611219.129999999</v>
      </c>
      <c r="E83" s="63">
        <f>+'[1]Mod_1 Mis.12 spese in conto cap'!$AT$29</f>
        <v>2037093.71</v>
      </c>
      <c r="F83" s="18">
        <f>SUM(C83:E83)</f>
        <v>20760506.84</v>
      </c>
    </row>
    <row r="84" spans="2:6" ht="16.149999999999999" thickBot="1">
      <c r="B84" s="1" t="s">
        <v>46</v>
      </c>
      <c r="C84" s="63">
        <f>+'[1]Mod_1 Mis.12 spese in conto cap'!$AU$15</f>
        <v>14832045.890000001</v>
      </c>
      <c r="D84" s="63">
        <f>+'[1]Mod_1 Mis.12 spese in conto cap'!$AU$20</f>
        <v>0</v>
      </c>
      <c r="E84" s="63">
        <f>+'[1]Mod_1 Mis.12 spese in conto cap'!$AU$29</f>
        <v>42867.93</v>
      </c>
      <c r="F84" s="18">
        <f>SUM(C84:E84)</f>
        <v>14874913.82</v>
      </c>
    </row>
    <row r="85" spans="2:6" ht="16.149999999999999" thickBot="1">
      <c r="B85" s="5" t="s">
        <v>7</v>
      </c>
      <c r="C85" s="62">
        <f>SUM(C83:C84)</f>
        <v>23944239.890000001</v>
      </c>
      <c r="D85" s="62">
        <f t="shared" ref="D85:E85" si="9">SUM(D83:D84)</f>
        <v>9611219.129999999</v>
      </c>
      <c r="E85" s="62">
        <f t="shared" si="9"/>
        <v>2079961.64</v>
      </c>
      <c r="F85" s="61">
        <f>SUM(F71,F78)</f>
        <v>35635420.659999996</v>
      </c>
    </row>
    <row r="86" spans="2:6" ht="15.6">
      <c r="B86" s="47" t="s">
        <v>61</v>
      </c>
      <c r="C86" s="20"/>
      <c r="F86" s="37" t="s">
        <v>18</v>
      </c>
    </row>
  </sheetData>
  <mergeCells count="14">
    <mergeCell ref="B1:F2"/>
    <mergeCell ref="B3:F3"/>
    <mergeCell ref="B74:F74"/>
    <mergeCell ref="B81:F81"/>
    <mergeCell ref="B39:F39"/>
    <mergeCell ref="B46:F46"/>
    <mergeCell ref="B53:F53"/>
    <mergeCell ref="B60:F60"/>
    <mergeCell ref="B67:F67"/>
    <mergeCell ref="B32:F32"/>
    <mergeCell ref="B25:F25"/>
    <mergeCell ref="B4:F4"/>
    <mergeCell ref="B11:F11"/>
    <mergeCell ref="B18:F18"/>
  </mergeCells>
  <pageMargins left="0.70866141732283472" right="0.70866141732283472" top="0.55118110236220474" bottom="0.35433070866141736" header="0.31496062992125984" footer="0.31496062992125984"/>
  <pageSetup paperSize="8" scale="9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G60"/>
  <sheetViews>
    <sheetView zoomScaleNormal="100" workbookViewId="0">
      <selection activeCell="B2" sqref="B2:F2"/>
    </sheetView>
  </sheetViews>
  <sheetFormatPr defaultColWidth="8.85546875" defaultRowHeight="13.9"/>
  <cols>
    <col min="1" max="1" width="8.85546875" style="8"/>
    <col min="2" max="2" width="50.7109375" style="8" customWidth="1"/>
    <col min="3" max="6" width="20.7109375" style="8" customWidth="1"/>
    <col min="7" max="7" width="17.85546875" style="8" customWidth="1"/>
    <col min="8" max="8" width="17.5703125" style="8" customWidth="1"/>
    <col min="9" max="9" width="18.5703125" style="8" customWidth="1"/>
    <col min="10" max="16384" width="8.85546875" style="8"/>
  </cols>
  <sheetData>
    <row r="2" spans="2:6" ht="29.25" customHeight="1">
      <c r="B2" s="108" t="s">
        <v>64</v>
      </c>
      <c r="C2" s="108"/>
      <c r="D2" s="108"/>
      <c r="E2" s="108"/>
      <c r="F2" s="108"/>
    </row>
    <row r="3" spans="2:6">
      <c r="B3" s="98"/>
      <c r="C3" s="98"/>
      <c r="D3" s="98"/>
      <c r="E3" s="98"/>
      <c r="F3" s="98"/>
    </row>
    <row r="4" spans="2:6" ht="15" customHeight="1">
      <c r="B4" s="97" t="s">
        <v>2</v>
      </c>
      <c r="C4" s="97"/>
      <c r="D4" s="97"/>
      <c r="E4" s="97"/>
      <c r="F4" s="97"/>
    </row>
    <row r="5" spans="2:6" ht="42.6" customHeight="1" thickBot="1">
      <c r="B5" s="9" t="s">
        <v>65</v>
      </c>
      <c r="C5" s="10" t="s">
        <v>4</v>
      </c>
      <c r="D5" s="10" t="s">
        <v>5</v>
      </c>
      <c r="E5" s="10" t="s">
        <v>6</v>
      </c>
      <c r="F5" s="10" t="s">
        <v>17</v>
      </c>
    </row>
    <row r="6" spans="2:6" ht="16.149999999999999" thickBot="1">
      <c r="B6" s="13" t="s">
        <v>7</v>
      </c>
      <c r="C6" s="56">
        <f>(+'Spese Correnti-Miss. 10'!C12+'Spese-Correnti-Miss.12'!C8)/1000000</f>
        <v>1958.5096877200001</v>
      </c>
      <c r="D6" s="56">
        <f>(+'Spese Correnti-Miss. 10'!D12+'Spese-Correnti-Miss.12'!D8)/1000000</f>
        <v>1389.6977685700001</v>
      </c>
      <c r="E6" s="56">
        <f>(+'Spese Correnti-Miss. 10'!E12+'Spese-Correnti-Miss.12'!E8)/1000000</f>
        <v>3110.3813102600002</v>
      </c>
      <c r="F6" s="54">
        <f>SUM(C6:E6)</f>
        <v>6458.5887665500004</v>
      </c>
    </row>
    <row r="7" spans="2:6" ht="16.149999999999999" thickBot="1">
      <c r="C7" s="56" t="s">
        <v>18</v>
      </c>
      <c r="D7" s="40" t="s">
        <v>18</v>
      </c>
      <c r="E7" s="40" t="s">
        <v>18</v>
      </c>
      <c r="F7" s="42" t="s">
        <v>18</v>
      </c>
    </row>
    <row r="8" spans="2:6">
      <c r="B8" s="97" t="s">
        <v>14</v>
      </c>
      <c r="C8" s="97"/>
      <c r="D8" s="97"/>
      <c r="E8" s="97"/>
      <c r="F8" s="97"/>
    </row>
    <row r="9" spans="2:6" ht="52.9" customHeight="1" thickBot="1">
      <c r="B9" s="9" t="s">
        <v>65</v>
      </c>
      <c r="C9" s="10" t="s">
        <v>4</v>
      </c>
      <c r="D9" s="10" t="s">
        <v>5</v>
      </c>
      <c r="E9" s="10" t="s">
        <v>6</v>
      </c>
      <c r="F9" s="10" t="s">
        <v>17</v>
      </c>
    </row>
    <row r="10" spans="2:6" ht="16.149999999999999" thickBot="1">
      <c r="B10" s="13" t="s">
        <v>7</v>
      </c>
      <c r="C10" s="56">
        <f>(+'Spese Correnti-Miss. 10'!C22+'Spese-Correnti-Miss.12'!C15)/1000000</f>
        <v>3096.6067782400009</v>
      </c>
      <c r="D10" s="56">
        <f>(+'Spese Correnti-Miss. 10'!D22+'Spese-Correnti-Miss.12'!D15)/1000000</f>
        <v>309.37339114000002</v>
      </c>
      <c r="E10" s="56">
        <f>(+'Spese Correnti-Miss. 10'!E22+'Spese-Correnti-Miss.12'!E15)/1000000</f>
        <v>821.22080844000004</v>
      </c>
      <c r="F10" s="54">
        <f>SUM(C10:E10)</f>
        <v>4227.2009778200008</v>
      </c>
    </row>
    <row r="11" spans="2:6" ht="15.6">
      <c r="C11" s="40" t="s">
        <v>18</v>
      </c>
      <c r="D11" s="40" t="s">
        <v>18</v>
      </c>
      <c r="E11" s="40" t="s">
        <v>18</v>
      </c>
      <c r="F11" s="42" t="s">
        <v>18</v>
      </c>
    </row>
    <row r="12" spans="2:6">
      <c r="B12" s="16" t="s">
        <v>66</v>
      </c>
      <c r="C12" s="28" t="s">
        <v>18</v>
      </c>
      <c r="D12" s="28" t="s">
        <v>18</v>
      </c>
      <c r="E12" s="28" t="s">
        <v>18</v>
      </c>
      <c r="F12" s="28" t="s">
        <v>18</v>
      </c>
    </row>
    <row r="13" spans="2:6" ht="32.1" customHeight="1" thickBot="1">
      <c r="B13" s="9" t="s">
        <v>65</v>
      </c>
      <c r="C13" s="10"/>
      <c r="D13" s="10" t="s">
        <v>5</v>
      </c>
      <c r="E13" s="10" t="s">
        <v>6</v>
      </c>
      <c r="F13" s="10" t="s">
        <v>17</v>
      </c>
    </row>
    <row r="14" spans="2:6" ht="16.149999999999999" thickBot="1">
      <c r="B14" s="13" t="s">
        <v>7</v>
      </c>
      <c r="C14" s="56">
        <f>SUM(C6,C10)</f>
        <v>5055.1164659600008</v>
      </c>
      <c r="D14" s="56">
        <f>SUM(D6,D10)</f>
        <v>1699.0711597100001</v>
      </c>
      <c r="E14" s="56">
        <f>SUM(E6,E10)</f>
        <v>3931.6021187000001</v>
      </c>
      <c r="F14" s="70">
        <f>SUM(C14:E14)</f>
        <v>10685.78974437</v>
      </c>
    </row>
    <row r="15" spans="2:6">
      <c r="B15" s="29"/>
      <c r="C15" s="50"/>
      <c r="D15" s="50"/>
      <c r="E15" s="50"/>
      <c r="F15" s="50"/>
    </row>
    <row r="16" spans="2:6" ht="9.75" customHeight="1"/>
    <row r="17" spans="2:7" ht="19.5" customHeight="1">
      <c r="B17" s="97" t="s">
        <v>16</v>
      </c>
      <c r="C17" s="97"/>
      <c r="D17" s="97"/>
      <c r="E17" s="97"/>
      <c r="F17" s="97"/>
    </row>
    <row r="18" spans="2:7" ht="31.9" thickBot="1">
      <c r="B18" s="9" t="s">
        <v>65</v>
      </c>
      <c r="C18" s="10" t="s">
        <v>4</v>
      </c>
      <c r="D18" s="10" t="s">
        <v>5</v>
      </c>
      <c r="E18" s="10" t="s">
        <v>6</v>
      </c>
      <c r="F18" s="10" t="s">
        <v>17</v>
      </c>
    </row>
    <row r="19" spans="2:7" ht="16.149999999999999" thickBot="1">
      <c r="B19" s="13" t="s">
        <v>7</v>
      </c>
      <c r="C19" s="56">
        <f>(+'Spese Correnti-Miss. 10'!C43+'Spese-Correnti-Miss.12'!C29)/1000000</f>
        <v>1112.7268226900003</v>
      </c>
      <c r="D19" s="56">
        <f>(+'Spese Correnti-Miss. 10'!D43+'Spese-Correnti-Miss.12'!D29)/1000000</f>
        <v>1140.1966297899999</v>
      </c>
      <c r="E19" s="56">
        <f>(+'Spese Correnti-Miss. 10'!E43+'Spese-Correnti-Miss.12'!E29)/1000000</f>
        <v>2537.2109199899996</v>
      </c>
      <c r="F19" s="57">
        <f>+('Spese Correnti-Miss. 10'!F43+'Spese-Correnti-Miss.12'!F29)/1000000</f>
        <v>4790.1343724700009</v>
      </c>
      <c r="G19" s="86"/>
    </row>
    <row r="20" spans="2:7" ht="15.6">
      <c r="C20" s="40" t="s">
        <v>18</v>
      </c>
      <c r="D20" s="40" t="s">
        <v>18</v>
      </c>
      <c r="E20" s="40" t="s">
        <v>18</v>
      </c>
      <c r="F20" s="64"/>
    </row>
    <row r="21" spans="2:7">
      <c r="B21" s="15" t="s">
        <v>19</v>
      </c>
      <c r="C21" s="15"/>
      <c r="D21" s="15"/>
      <c r="E21" s="15"/>
      <c r="F21" s="15"/>
    </row>
    <row r="22" spans="2:7" ht="31.9" thickBot="1">
      <c r="B22" s="9" t="s">
        <v>65</v>
      </c>
      <c r="C22" s="10" t="s">
        <v>4</v>
      </c>
      <c r="D22" s="10" t="s">
        <v>5</v>
      </c>
      <c r="E22" s="10" t="s">
        <v>6</v>
      </c>
      <c r="F22" s="10" t="s">
        <v>17</v>
      </c>
    </row>
    <row r="23" spans="2:7" ht="16.149999999999999" thickBot="1">
      <c r="B23" s="13" t="s">
        <v>7</v>
      </c>
      <c r="C23" s="56">
        <f>(+'Spese Correnti-Miss. 10'!C53+'Spese-Correnti-Miss.12'!C36)/1000000</f>
        <v>2151.3081999400001</v>
      </c>
      <c r="D23" s="56">
        <f>(+'Spese Correnti-Miss. 10'!D53+'Spese-Correnti-Miss.12'!D36)/1000000</f>
        <v>600.97418466000011</v>
      </c>
      <c r="E23" s="56">
        <f>(+'Spese Correnti-Miss. 10'!E53+'Spese-Correnti-Miss.12'!E36)/1000000</f>
        <v>665.28153296000005</v>
      </c>
      <c r="F23" s="57">
        <f>+('Spese Correnti-Miss. 10'!F53+'Spese-Correnti-Miss.12'!F36)/1000000</f>
        <v>3417.5639175600004</v>
      </c>
      <c r="G23" s="86"/>
    </row>
    <row r="24" spans="2:7" ht="15.6">
      <c r="C24" s="40"/>
      <c r="D24" s="40"/>
      <c r="E24" s="40"/>
      <c r="F24" s="64"/>
    </row>
    <row r="25" spans="2:7">
      <c r="B25" s="97" t="s">
        <v>67</v>
      </c>
      <c r="C25" s="97"/>
      <c r="D25" s="97"/>
      <c r="E25" s="97"/>
      <c r="F25" s="97"/>
    </row>
    <row r="26" spans="2:7" ht="31.9" thickBot="1">
      <c r="B26" s="9" t="s">
        <v>65</v>
      </c>
      <c r="C26" s="10" t="s">
        <v>4</v>
      </c>
      <c r="D26" s="10" t="s">
        <v>5</v>
      </c>
      <c r="E26" s="10" t="s">
        <v>6</v>
      </c>
      <c r="F26" s="10" t="s">
        <v>17</v>
      </c>
    </row>
    <row r="27" spans="2:7" ht="16.149999999999999" thickBot="1">
      <c r="B27" s="13" t="s">
        <v>7</v>
      </c>
      <c r="C27" s="56">
        <f>SUM(C19,C23)</f>
        <v>3264.0350226300006</v>
      </c>
      <c r="D27" s="56">
        <f>SUM(D19,D23)</f>
        <v>1741.1708144499999</v>
      </c>
      <c r="E27" s="56">
        <f>SUM(E19,E23)</f>
        <v>3202.4924529499995</v>
      </c>
      <c r="F27" s="87">
        <f>SUM(F19,F23)</f>
        <v>8207.6982900300009</v>
      </c>
      <c r="G27" s="86"/>
    </row>
    <row r="28" spans="2:7" ht="18.75" customHeight="1">
      <c r="B28" s="29"/>
      <c r="C28" s="50"/>
      <c r="D28" s="50"/>
      <c r="E28" s="50"/>
      <c r="F28" s="71"/>
    </row>
    <row r="29" spans="2:7" ht="12.75" customHeight="1">
      <c r="B29" s="8" t="s">
        <v>18</v>
      </c>
    </row>
    <row r="30" spans="2:7">
      <c r="B30" s="97" t="s">
        <v>68</v>
      </c>
      <c r="C30" s="97"/>
      <c r="D30" s="97"/>
      <c r="E30" s="97"/>
      <c r="F30" s="97"/>
    </row>
    <row r="31" spans="2:7" ht="31.9" thickBot="1">
      <c r="B31" s="9" t="s">
        <v>65</v>
      </c>
      <c r="C31" s="10" t="s">
        <v>4</v>
      </c>
      <c r="D31" s="10" t="s">
        <v>5</v>
      </c>
      <c r="E31" s="10" t="s">
        <v>6</v>
      </c>
      <c r="F31" s="10" t="s">
        <v>17</v>
      </c>
    </row>
    <row r="32" spans="2:7" ht="16.149999999999999" thickBot="1">
      <c r="B32" s="13" t="s">
        <v>7</v>
      </c>
      <c r="C32" s="56">
        <f>(+'Spese Correnti-Miss. 10'!C74+'Spese-Correnti-Miss.12'!C50)/1000000</f>
        <v>139.50052233</v>
      </c>
      <c r="D32" s="56">
        <f>(+'Spese Correnti-Miss. 10'!D74+'Spese-Correnti-Miss.12'!D50)/1000000</f>
        <v>222.47448034000001</v>
      </c>
      <c r="E32" s="56">
        <f>(+'Spese Correnti-Miss. 10'!E74+'Spese-Correnti-Miss.12'!E50)/1000000</f>
        <v>372.64199910999997</v>
      </c>
      <c r="F32" s="57">
        <f>+('Spese Correnti-Miss. 10'!F74+'Spese-Correnti-Miss.12'!F50)/1000000</f>
        <v>734.61700178000001</v>
      </c>
      <c r="G32" s="86"/>
    </row>
    <row r="33" spans="2:7" ht="15.6">
      <c r="C33" s="40"/>
      <c r="D33" s="40"/>
      <c r="E33" s="40"/>
      <c r="F33" s="64"/>
    </row>
    <row r="34" spans="2:7">
      <c r="B34" s="16" t="s">
        <v>22</v>
      </c>
      <c r="C34" s="16"/>
      <c r="D34" s="16"/>
      <c r="E34" s="16"/>
      <c r="F34" s="16"/>
    </row>
    <row r="35" spans="2:7" ht="31.9" thickBot="1">
      <c r="B35" s="9" t="s">
        <v>65</v>
      </c>
      <c r="C35" s="10" t="s">
        <v>4</v>
      </c>
      <c r="D35" s="10" t="s">
        <v>5</v>
      </c>
      <c r="E35" s="10" t="s">
        <v>6</v>
      </c>
      <c r="F35" s="10" t="s">
        <v>17</v>
      </c>
    </row>
    <row r="36" spans="2:7" ht="16.149999999999999" thickBot="1">
      <c r="B36" s="13" t="s">
        <v>7</v>
      </c>
      <c r="C36" s="56">
        <f>(+'Spese Correnti-Miss. 10'!C84+'Spese-Correnti-Miss.12'!C57)/1000000</f>
        <v>479.15830177999999</v>
      </c>
      <c r="D36" s="56">
        <f>(+'Spese Correnti-Miss. 10'!D84+'Spese-Correnti-Miss.12'!D57)/1000000</f>
        <v>318.83130789999996</v>
      </c>
      <c r="E36" s="56">
        <f>(+'Spese Correnti-Miss. 10'!E84+'Spese-Correnti-Miss.12'!E57)/1000000</f>
        <v>129.84347708000001</v>
      </c>
      <c r="F36" s="57">
        <f>+('Spese Correnti-Miss. 10'!F84+'Spese-Correnti-Miss.12'!F57)/1000000</f>
        <v>927.8330867599999</v>
      </c>
      <c r="G36" s="86"/>
    </row>
    <row r="37" spans="2:7" ht="15.6">
      <c r="C37" s="40"/>
      <c r="D37" s="40"/>
      <c r="E37" s="40"/>
      <c r="F37" s="79" t="s">
        <v>18</v>
      </c>
    </row>
    <row r="38" spans="2:7">
      <c r="B38" s="97" t="s">
        <v>69</v>
      </c>
      <c r="C38" s="97"/>
      <c r="D38" s="97"/>
      <c r="E38" s="97"/>
      <c r="F38" s="97"/>
    </row>
    <row r="39" spans="2:7" ht="31.9" thickBot="1">
      <c r="B39" s="9" t="s">
        <v>65</v>
      </c>
      <c r="C39" s="10" t="s">
        <v>4</v>
      </c>
      <c r="D39" s="10" t="s">
        <v>5</v>
      </c>
      <c r="E39" s="10" t="s">
        <v>6</v>
      </c>
      <c r="F39" s="10" t="s">
        <v>17</v>
      </c>
    </row>
    <row r="40" spans="2:7" ht="16.149999999999999" thickBot="1">
      <c r="B40" s="13" t="s">
        <v>7</v>
      </c>
      <c r="C40" s="56">
        <f>SUM(C32,C36)</f>
        <v>618.65882410999995</v>
      </c>
      <c r="D40" s="56">
        <f>SUM(D32,D36)</f>
        <v>541.30578823999997</v>
      </c>
      <c r="E40" s="56">
        <f>SUM(E32,E36)</f>
        <v>502.48547618999999</v>
      </c>
      <c r="F40" s="87">
        <f>SUM(F32,F36)</f>
        <v>1662.4500885399998</v>
      </c>
      <c r="G40" s="88"/>
    </row>
    <row r="41" spans="2:7">
      <c r="B41" s="29"/>
      <c r="C41" s="50"/>
      <c r="D41" s="50"/>
      <c r="E41" s="50"/>
      <c r="F41" s="50"/>
    </row>
    <row r="42" spans="2:7" ht="12" customHeight="1"/>
    <row r="43" spans="2:7">
      <c r="B43" s="97" t="s">
        <v>70</v>
      </c>
      <c r="C43" s="97"/>
      <c r="D43" s="97"/>
      <c r="E43" s="97"/>
      <c r="F43" s="97"/>
    </row>
    <row r="44" spans="2:7" ht="31.9" thickBot="1">
      <c r="B44" s="9" t="s">
        <v>65</v>
      </c>
      <c r="C44" s="10" t="s">
        <v>4</v>
      </c>
      <c r="D44" s="10" t="s">
        <v>5</v>
      </c>
      <c r="E44" s="10" t="s">
        <v>6</v>
      </c>
      <c r="F44" s="10" t="s">
        <v>17</v>
      </c>
    </row>
    <row r="45" spans="2:7" ht="16.149999999999999" thickBot="1">
      <c r="B45" s="13" t="s">
        <v>7</v>
      </c>
      <c r="C45" s="56">
        <f>SUM(C19+C32)</f>
        <v>1252.2273450200003</v>
      </c>
      <c r="D45" s="56">
        <f>SUM(D19+D32)</f>
        <v>1362.6711101299998</v>
      </c>
      <c r="E45" s="56">
        <f>SUM(E19+E32)</f>
        <v>2909.8529190999998</v>
      </c>
      <c r="F45" s="57">
        <f>SUM(C45:E45)</f>
        <v>5524.7513742499996</v>
      </c>
    </row>
    <row r="46" spans="2:7">
      <c r="C46" s="50"/>
      <c r="D46" s="50"/>
      <c r="E46" s="50"/>
      <c r="F46" s="71" t="s">
        <v>18</v>
      </c>
    </row>
    <row r="47" spans="2:7">
      <c r="B47" s="16" t="s">
        <v>25</v>
      </c>
      <c r="C47" s="16"/>
      <c r="D47" s="16"/>
      <c r="E47" s="16"/>
      <c r="F47" s="16"/>
    </row>
    <row r="48" spans="2:7" ht="31.9" thickBot="1">
      <c r="B48" s="9" t="s">
        <v>65</v>
      </c>
      <c r="C48" s="10" t="s">
        <v>4</v>
      </c>
      <c r="D48" s="10" t="s">
        <v>5</v>
      </c>
      <c r="E48" s="10" t="s">
        <v>6</v>
      </c>
      <c r="F48" s="10" t="s">
        <v>17</v>
      </c>
    </row>
    <row r="49" spans="2:6" ht="16.149999999999999" thickBot="1">
      <c r="B49" s="13" t="s">
        <v>7</v>
      </c>
      <c r="C49" s="56">
        <f>SUM(C23+C36)</f>
        <v>2630.46650172</v>
      </c>
      <c r="D49" s="56">
        <f>SUM(D23+D36)</f>
        <v>919.80549256000006</v>
      </c>
      <c r="E49" s="56">
        <f>SUM(E23+E36)</f>
        <v>795.12501004000001</v>
      </c>
      <c r="F49" s="57">
        <f>SUM(C49:E49)</f>
        <v>4345.3970043199997</v>
      </c>
    </row>
    <row r="50" spans="2:6">
      <c r="C50" s="50"/>
      <c r="D50" s="50"/>
      <c r="E50" s="50"/>
      <c r="F50" s="71" t="s">
        <v>18</v>
      </c>
    </row>
    <row r="51" spans="2:6">
      <c r="B51" s="97" t="s">
        <v>71</v>
      </c>
      <c r="C51" s="97"/>
      <c r="D51" s="97"/>
      <c r="E51" s="97"/>
      <c r="F51" s="97"/>
    </row>
    <row r="52" spans="2:6" ht="31.9" thickBot="1">
      <c r="B52" s="9" t="s">
        <v>65</v>
      </c>
      <c r="C52" s="10" t="s">
        <v>4</v>
      </c>
      <c r="D52" s="10" t="s">
        <v>5</v>
      </c>
      <c r="E52" s="10" t="s">
        <v>6</v>
      </c>
      <c r="F52" s="10" t="s">
        <v>17</v>
      </c>
    </row>
    <row r="53" spans="2:6" ht="16.149999999999999" thickBot="1">
      <c r="B53" s="13" t="s">
        <v>7</v>
      </c>
      <c r="C53" s="56">
        <f>SUM(C45,C49)</f>
        <v>3882.6938467400005</v>
      </c>
      <c r="D53" s="56">
        <f>SUM(D45,D49)</f>
        <v>2282.4766026899997</v>
      </c>
      <c r="E53" s="56">
        <f>SUM(E45,E49)</f>
        <v>3704.97792914</v>
      </c>
      <c r="F53" s="87">
        <f>SUM(C53:E53)</f>
        <v>9870.1483785700002</v>
      </c>
    </row>
    <row r="54" spans="2:6">
      <c r="B54" s="32" t="s">
        <v>18</v>
      </c>
      <c r="C54" s="50"/>
      <c r="D54" s="50"/>
      <c r="E54" s="50"/>
      <c r="F54" s="71" t="s">
        <v>18</v>
      </c>
    </row>
    <row r="55" spans="2:6">
      <c r="B55" s="48" t="s">
        <v>18</v>
      </c>
      <c r="C55" s="41"/>
      <c r="D55" s="41"/>
      <c r="E55" s="41"/>
      <c r="F55" s="41" t="s">
        <v>18</v>
      </c>
    </row>
    <row r="56" spans="2:6">
      <c r="C56" s="30"/>
      <c r="D56" s="30"/>
      <c r="E56" s="30"/>
      <c r="F56" s="30"/>
    </row>
    <row r="57" spans="2:6">
      <c r="C57" s="30"/>
      <c r="D57" s="30"/>
    </row>
    <row r="58" spans="2:6">
      <c r="C58" s="30"/>
      <c r="D58" s="30"/>
      <c r="E58" s="30"/>
    </row>
    <row r="59" spans="2:6">
      <c r="C59" s="30" t="s">
        <v>18</v>
      </c>
      <c r="E59" s="30"/>
    </row>
    <row r="60" spans="2:6">
      <c r="C60" s="30" t="s">
        <v>18</v>
      </c>
    </row>
  </sheetData>
  <mergeCells count="10">
    <mergeCell ref="B2:F2"/>
    <mergeCell ref="B51:F51"/>
    <mergeCell ref="B38:F38"/>
    <mergeCell ref="B43:F43"/>
    <mergeCell ref="B30:F30"/>
    <mergeCell ref="B3:F3"/>
    <mergeCell ref="B4:F4"/>
    <mergeCell ref="B8:F8"/>
    <mergeCell ref="B17:F17"/>
    <mergeCell ref="B25:F25"/>
  </mergeCells>
  <pageMargins left="0.7" right="0.7" top="0.75" bottom="0.75" header="0.3" footer="0.3"/>
  <pageSetup paperSize="8" scale="9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G57"/>
  <sheetViews>
    <sheetView topLeftCell="A44" zoomScaleNormal="100" workbookViewId="0">
      <selection activeCell="B2" sqref="B2:F2"/>
    </sheetView>
  </sheetViews>
  <sheetFormatPr defaultColWidth="8.85546875" defaultRowHeight="13.9"/>
  <cols>
    <col min="1" max="1" width="8.85546875" style="2"/>
    <col min="2" max="2" width="50.7109375" style="2" customWidth="1"/>
    <col min="3" max="6" width="20.7109375" style="2" customWidth="1"/>
    <col min="7" max="7" width="17.42578125" style="2" customWidth="1"/>
    <col min="8" max="8" width="17.28515625" style="2" customWidth="1"/>
    <col min="9" max="10" width="16.85546875" style="2" customWidth="1"/>
    <col min="11" max="16384" width="8.85546875" style="2"/>
  </cols>
  <sheetData>
    <row r="2" spans="2:6" ht="30" customHeight="1">
      <c r="B2" s="108" t="s">
        <v>72</v>
      </c>
      <c r="C2" s="108"/>
      <c r="D2" s="108"/>
      <c r="E2" s="108"/>
      <c r="F2" s="108"/>
    </row>
    <row r="3" spans="2:6" ht="11.25" customHeight="1">
      <c r="B3" s="109"/>
      <c r="C3" s="109"/>
      <c r="D3" s="109"/>
      <c r="E3" s="109"/>
      <c r="F3" s="109"/>
    </row>
    <row r="4" spans="2:6">
      <c r="B4" s="99" t="s">
        <v>28</v>
      </c>
      <c r="C4" s="102"/>
      <c r="D4" s="102"/>
      <c r="E4" s="102"/>
      <c r="F4" s="102"/>
    </row>
    <row r="5" spans="2:6" ht="39.950000000000003" customHeight="1" thickBot="1">
      <c r="B5" s="9" t="s">
        <v>73</v>
      </c>
      <c r="C5" s="3" t="s">
        <v>4</v>
      </c>
      <c r="D5" s="3" t="s">
        <v>5</v>
      </c>
      <c r="E5" s="3" t="s">
        <v>6</v>
      </c>
      <c r="F5" s="3" t="s">
        <v>17</v>
      </c>
    </row>
    <row r="6" spans="2:6" ht="16.149999999999999" thickBot="1">
      <c r="B6" s="5" t="s">
        <v>7</v>
      </c>
      <c r="C6" s="56">
        <f>(+'Spese Conto Cap.-Miss. 10'!C12+'Spese-Conto Cap.-Miss.12'!C8)/1000000</f>
        <v>788.89839969000013</v>
      </c>
      <c r="D6" s="56">
        <f>(+'Spese Conto Cap.-Miss. 10'!D12+'Spese-Conto Cap.-Miss.12'!D8)/1000000</f>
        <v>381.22906627999998</v>
      </c>
      <c r="E6" s="56">
        <f>(+'Spese Conto Cap.-Miss. 10'!E12+'Spese-Conto Cap.-Miss.12'!E8)/1000000</f>
        <v>1377.4012386499999</v>
      </c>
      <c r="F6" s="60">
        <f t="shared" ref="F6" si="0">SUM(C6:E6)</f>
        <v>2547.5287046200001</v>
      </c>
    </row>
    <row r="7" spans="2:6" ht="15.6">
      <c r="C7" s="40"/>
      <c r="D7" s="40"/>
      <c r="E7" s="40"/>
      <c r="F7" s="64"/>
    </row>
    <row r="8" spans="2:6">
      <c r="B8" s="99" t="s">
        <v>30</v>
      </c>
      <c r="C8" s="102"/>
      <c r="D8" s="102"/>
      <c r="E8" s="102"/>
      <c r="F8" s="102"/>
    </row>
    <row r="9" spans="2:6" ht="39.950000000000003" customHeight="1" thickBot="1">
      <c r="B9" s="9" t="s">
        <v>73</v>
      </c>
      <c r="C9" s="3" t="s">
        <v>4</v>
      </c>
      <c r="D9" s="3" t="s">
        <v>5</v>
      </c>
      <c r="E9" s="3" t="s">
        <v>6</v>
      </c>
      <c r="F9" s="3" t="s">
        <v>17</v>
      </c>
    </row>
    <row r="10" spans="2:6" ht="16.149999999999999" thickBot="1">
      <c r="B10" s="5" t="s">
        <v>7</v>
      </c>
      <c r="C10" s="56">
        <f>(+'Spese Conto Cap.-Miss. 10'!C22+'Spese-Conto Cap.-Miss.12'!C15)/1000000</f>
        <v>743.62894075999998</v>
      </c>
      <c r="D10" s="56">
        <f>(+'Spese Conto Cap.-Miss. 10'!D22+'Spese-Conto Cap.-Miss.12'!D15)/1000000</f>
        <v>13.20418548</v>
      </c>
      <c r="E10" s="56">
        <f>(+'Spese Conto Cap.-Miss. 10'!E22+'Spese-Conto Cap.-Miss.12'!E15)/1000000</f>
        <v>1647.2350835899999</v>
      </c>
      <c r="F10" s="60">
        <f>SUM(C10:E10)</f>
        <v>2404.0682098299999</v>
      </c>
    </row>
    <row r="11" spans="2:6" ht="15.6">
      <c r="C11" s="40"/>
      <c r="D11" s="40"/>
      <c r="E11" s="40"/>
      <c r="F11" s="64"/>
    </row>
    <row r="12" spans="2:6" ht="14.45">
      <c r="B12" s="99" t="s">
        <v>31</v>
      </c>
      <c r="C12" s="99"/>
      <c r="D12" s="99"/>
      <c r="E12" s="99"/>
      <c r="F12" s="99"/>
    </row>
    <row r="13" spans="2:6" ht="39.950000000000003" customHeight="1" thickBot="1">
      <c r="B13" s="9" t="s">
        <v>73</v>
      </c>
      <c r="C13" s="3" t="s">
        <v>4</v>
      </c>
      <c r="D13" s="3" t="s">
        <v>5</v>
      </c>
      <c r="E13" s="3" t="s">
        <v>6</v>
      </c>
      <c r="F13" s="3" t="s">
        <v>17</v>
      </c>
    </row>
    <row r="14" spans="2:6" ht="16.149999999999999" thickBot="1">
      <c r="B14" s="5" t="s">
        <v>7</v>
      </c>
      <c r="C14" s="65">
        <f>SUM(C6,C10)</f>
        <v>1532.5273404500001</v>
      </c>
      <c r="D14" s="65">
        <f>SUM(D6,D10)</f>
        <v>394.43325175999996</v>
      </c>
      <c r="E14" s="65">
        <f>SUM(E6,E10)</f>
        <v>3024.6363222399996</v>
      </c>
      <c r="F14" s="6">
        <f>SUM(F6,F10)</f>
        <v>4951.5969144499995</v>
      </c>
    </row>
    <row r="15" spans="2:6">
      <c r="B15" s="31"/>
      <c r="C15" s="40"/>
      <c r="D15" s="40"/>
      <c r="E15" s="40"/>
      <c r="F15" s="40"/>
    </row>
    <row r="16" spans="2:6" ht="11.25" customHeight="1">
      <c r="B16" s="7"/>
      <c r="C16" s="7"/>
      <c r="D16" s="7"/>
      <c r="E16" s="7"/>
      <c r="F16" s="7"/>
    </row>
    <row r="17" spans="2:7">
      <c r="B17" s="99" t="s">
        <v>32</v>
      </c>
      <c r="C17" s="102"/>
      <c r="D17" s="102"/>
      <c r="E17" s="102"/>
      <c r="F17" s="102"/>
    </row>
    <row r="18" spans="2:7" ht="39.950000000000003" customHeight="1" thickBot="1">
      <c r="B18" s="9" t="s">
        <v>73</v>
      </c>
      <c r="C18" s="3" t="s">
        <v>4</v>
      </c>
      <c r="D18" s="3" t="s">
        <v>5</v>
      </c>
      <c r="E18" s="3" t="s">
        <v>6</v>
      </c>
      <c r="F18" s="3" t="s">
        <v>17</v>
      </c>
    </row>
    <row r="19" spans="2:7" ht="16.149999999999999" thickBot="1">
      <c r="B19" s="5" t="s">
        <v>7</v>
      </c>
      <c r="C19" s="65">
        <f>(+'Spese Conto Cap.-Miss. 10'!C43+'Spese-Conto Cap.-Miss.12'!C29)/1000000</f>
        <v>556.59338192000007</v>
      </c>
      <c r="D19" s="65">
        <f>(+'Spese Conto Cap.-Miss. 10'!D43+'Spese-Conto Cap.-Miss.12'!D29)/1000000</f>
        <v>270.69274020999995</v>
      </c>
      <c r="E19" s="65">
        <f>(+'Spese Conto Cap.-Miss. 10'!E43+'Spese-Conto Cap.-Miss.12'!E29)/1000000</f>
        <v>517.63546689899999</v>
      </c>
      <c r="F19" s="60">
        <f t="shared" ref="F19" si="1">SUM(C19:E19)</f>
        <v>1344.921589029</v>
      </c>
      <c r="G19" s="89"/>
    </row>
    <row r="20" spans="2:7" ht="15.6">
      <c r="C20" s="40"/>
      <c r="D20" s="40"/>
      <c r="E20" s="40"/>
      <c r="F20" s="64"/>
    </row>
    <row r="21" spans="2:7" ht="31.5" customHeight="1">
      <c r="B21" s="100" t="s">
        <v>33</v>
      </c>
      <c r="C21" s="100"/>
      <c r="D21" s="100"/>
      <c r="E21" s="100"/>
      <c r="F21" s="100"/>
    </row>
    <row r="22" spans="2:7" ht="39.950000000000003" customHeight="1" thickBot="1">
      <c r="B22" s="9" t="s">
        <v>73</v>
      </c>
      <c r="C22" s="3" t="s">
        <v>4</v>
      </c>
      <c r="D22" s="3" t="s">
        <v>5</v>
      </c>
      <c r="E22" s="3" t="s">
        <v>6</v>
      </c>
      <c r="F22" s="3" t="s">
        <v>17</v>
      </c>
    </row>
    <row r="23" spans="2:7" ht="16.149999999999999" thickBot="1">
      <c r="B23" s="5" t="s">
        <v>7</v>
      </c>
      <c r="C23" s="65">
        <f>(+'Spese Conto Cap.-Miss. 10'!C53+'Spese-Conto Cap.-Miss.12'!C36)/1000000</f>
        <v>709.10108149999996</v>
      </c>
      <c r="D23" s="65">
        <f>(+'Spese Conto Cap.-Miss. 10'!D53+'Spese-Conto Cap.-Miss.12'!D36)/1000000</f>
        <v>7.2049862700000009</v>
      </c>
      <c r="E23" s="65">
        <f>(+'Spese Conto Cap.-Miss. 10'!E53+'Spese-Conto Cap.-Miss.12'!E36)/1000000</f>
        <v>1364.6262750000001</v>
      </c>
      <c r="F23" s="60">
        <f t="shared" ref="F23" si="2">SUM(C23:E23)</f>
        <v>2080.9323427700001</v>
      </c>
      <c r="G23" s="89"/>
    </row>
    <row r="24" spans="2:7" ht="15.6">
      <c r="C24" s="40"/>
      <c r="D24" s="40"/>
      <c r="E24" s="40"/>
      <c r="F24" s="64"/>
    </row>
    <row r="25" spans="2:7" ht="14.45">
      <c r="B25" s="99" t="s">
        <v>62</v>
      </c>
      <c r="C25" s="102"/>
      <c r="D25" s="102"/>
      <c r="E25" s="102"/>
      <c r="F25" s="102"/>
    </row>
    <row r="26" spans="2:7" ht="39.950000000000003" customHeight="1" thickBot="1">
      <c r="B26" s="9" t="s">
        <v>73</v>
      </c>
      <c r="C26" s="3" t="s">
        <v>4</v>
      </c>
      <c r="D26" s="3" t="s">
        <v>5</v>
      </c>
      <c r="E26" s="3" t="s">
        <v>6</v>
      </c>
      <c r="F26" s="3" t="s">
        <v>17</v>
      </c>
    </row>
    <row r="27" spans="2:7" ht="16.149999999999999" thickBot="1">
      <c r="B27" s="5" t="s">
        <v>7</v>
      </c>
      <c r="C27" s="65">
        <f>SUM(C19,C23)</f>
        <v>1265.6944634199999</v>
      </c>
      <c r="D27" s="65">
        <f>SUM(D19,D23)</f>
        <v>277.89772647999996</v>
      </c>
      <c r="E27" s="65">
        <f>SUM(E19,E23)</f>
        <v>1882.2617418990001</v>
      </c>
      <c r="F27" s="91">
        <f t="shared" ref="F27" si="3">SUM(C27:E27)</f>
        <v>3425.8539317989998</v>
      </c>
      <c r="G27" s="90"/>
    </row>
    <row r="28" spans="2:7">
      <c r="B28" s="31"/>
      <c r="C28" s="40"/>
      <c r="D28" s="40"/>
      <c r="E28" s="40"/>
      <c r="F28" s="40"/>
    </row>
    <row r="29" spans="2:7" ht="12.75" customHeight="1">
      <c r="B29" s="7"/>
      <c r="C29" s="7"/>
      <c r="D29" s="7"/>
      <c r="E29" s="7"/>
      <c r="F29" s="7"/>
    </row>
    <row r="30" spans="2:7">
      <c r="B30" s="99" t="s">
        <v>35</v>
      </c>
      <c r="C30" s="99"/>
      <c r="D30" s="99"/>
      <c r="E30" s="99"/>
      <c r="F30" s="99"/>
    </row>
    <row r="31" spans="2:7" ht="39.950000000000003" customHeight="1" thickBot="1">
      <c r="B31" s="9" t="s">
        <v>73</v>
      </c>
      <c r="C31" s="3" t="s">
        <v>4</v>
      </c>
      <c r="D31" s="3" t="s">
        <v>5</v>
      </c>
      <c r="E31" s="3" t="s">
        <v>6</v>
      </c>
      <c r="F31" s="3" t="s">
        <v>17</v>
      </c>
    </row>
    <row r="32" spans="2:7" ht="16.149999999999999" thickBot="1">
      <c r="B32" s="5" t="s">
        <v>7</v>
      </c>
      <c r="C32" s="65">
        <f>(+'Spese Conto Cap.-Miss. 10'!C74+'Spese-Conto Cap.-Miss.12'!C50)/1000000</f>
        <v>219.40484617000001</v>
      </c>
      <c r="D32" s="65">
        <f>(+'Spese Conto Cap.-Miss. 10'!D74+'Spese-Conto Cap.-Miss.12'!D50)/1000000</f>
        <v>74.207515130000004</v>
      </c>
      <c r="E32" s="65">
        <f>(+'Spese Conto Cap.-Miss. 10'!E74+'Spese-Conto Cap.-Miss.12'!E50)/1000000</f>
        <v>329.10134777000002</v>
      </c>
      <c r="F32" s="60">
        <f t="shared" ref="F32" si="4">SUM(C32:E32)</f>
        <v>622.71370907000005</v>
      </c>
      <c r="G32" s="89"/>
    </row>
    <row r="33" spans="2:7" ht="15.6">
      <c r="C33" s="40"/>
      <c r="D33" s="40"/>
      <c r="E33" s="40"/>
      <c r="F33" s="79" t="s">
        <v>18</v>
      </c>
    </row>
    <row r="34" spans="2:7" ht="31.5" customHeight="1">
      <c r="B34" s="100" t="s">
        <v>36</v>
      </c>
      <c r="C34" s="100"/>
      <c r="D34" s="100"/>
      <c r="E34" s="100"/>
      <c r="F34" s="100"/>
    </row>
    <row r="35" spans="2:7" ht="39.950000000000003" customHeight="1" thickBot="1">
      <c r="B35" s="9" t="s">
        <v>73</v>
      </c>
      <c r="C35" s="3" t="s">
        <v>4</v>
      </c>
      <c r="D35" s="3" t="s">
        <v>5</v>
      </c>
      <c r="E35" s="3" t="s">
        <v>6</v>
      </c>
      <c r="F35" s="3" t="s">
        <v>17</v>
      </c>
    </row>
    <row r="36" spans="2:7" ht="16.149999999999999" thickBot="1">
      <c r="B36" s="5" t="s">
        <v>7</v>
      </c>
      <c r="C36" s="65">
        <f>(+'Spese Conto Cap.-Miss. 10'!C84+'Spese-Conto Cap.-Miss.12'!C57)/1000000</f>
        <v>53.235256629999995</v>
      </c>
      <c r="D36" s="65">
        <f>(+'Spese Conto Cap.-Miss. 10'!D84+'Spese-Conto Cap.-Miss.12'!D57)/1000000</f>
        <v>9.0665384200000005</v>
      </c>
      <c r="E36" s="65">
        <f>(+'Spese Conto Cap.-Miss. 10'!E84+'Spese-Conto Cap.-Miss.12'!E57)/1000000</f>
        <v>249.02559531</v>
      </c>
      <c r="F36" s="60">
        <f t="shared" ref="F36" si="5">SUM(C36:E36)</f>
        <v>311.32739035999998</v>
      </c>
      <c r="G36" s="89"/>
    </row>
    <row r="37" spans="2:7" ht="15.6">
      <c r="C37" s="40"/>
      <c r="D37" s="40"/>
      <c r="E37" s="40"/>
      <c r="F37" s="64"/>
    </row>
    <row r="38" spans="2:7" ht="14.45">
      <c r="B38" s="99" t="s">
        <v>63</v>
      </c>
      <c r="C38" s="99"/>
      <c r="D38" s="99"/>
      <c r="E38" s="99"/>
      <c r="F38" s="99"/>
    </row>
    <row r="39" spans="2:7" ht="39.950000000000003" customHeight="1" thickBot="1">
      <c r="B39" s="9" t="s">
        <v>73</v>
      </c>
      <c r="C39" s="3" t="s">
        <v>4</v>
      </c>
      <c r="D39" s="3" t="s">
        <v>5</v>
      </c>
      <c r="E39" s="3" t="s">
        <v>6</v>
      </c>
      <c r="F39" s="3" t="s">
        <v>17</v>
      </c>
    </row>
    <row r="40" spans="2:7" ht="16.149999999999999" thickBot="1">
      <c r="B40" s="5" t="s">
        <v>7</v>
      </c>
      <c r="C40" s="65">
        <f>SUM(C32,C36)</f>
        <v>272.64010280000002</v>
      </c>
      <c r="D40" s="65">
        <f>SUM(D32,D36)</f>
        <v>83.274053550000005</v>
      </c>
      <c r="E40" s="65">
        <f>SUM(E32,E36)</f>
        <v>578.12694308000005</v>
      </c>
      <c r="F40" s="91">
        <f t="shared" ref="F40" si="6">SUM(C40:E40)</f>
        <v>934.04109943000003</v>
      </c>
      <c r="G40" s="92"/>
    </row>
    <row r="41" spans="2:7">
      <c r="B41" s="31"/>
      <c r="C41" s="40"/>
      <c r="D41" s="40"/>
      <c r="E41" s="40"/>
      <c r="F41" s="40"/>
    </row>
    <row r="42" spans="2:7" ht="9" customHeight="1">
      <c r="B42" s="7"/>
      <c r="C42" s="7"/>
      <c r="D42" s="7"/>
      <c r="E42" s="7"/>
      <c r="F42" s="7"/>
    </row>
    <row r="43" spans="2:7" ht="32.25" customHeight="1">
      <c r="B43" s="100" t="s">
        <v>38</v>
      </c>
      <c r="C43" s="100"/>
      <c r="D43" s="100"/>
      <c r="E43" s="100"/>
      <c r="F43" s="100"/>
    </row>
    <row r="44" spans="2:7" ht="39.950000000000003" customHeight="1" thickBot="1">
      <c r="B44" s="9" t="s">
        <v>73</v>
      </c>
      <c r="C44" s="3" t="s">
        <v>4</v>
      </c>
      <c r="D44" s="3" t="s">
        <v>5</v>
      </c>
      <c r="E44" s="3" t="s">
        <v>6</v>
      </c>
      <c r="F44" s="3" t="s">
        <v>17</v>
      </c>
    </row>
    <row r="45" spans="2:7" ht="16.149999999999999" thickBot="1">
      <c r="B45" s="5" t="s">
        <v>7</v>
      </c>
      <c r="C45" s="65">
        <f>SUM(C19,C32)</f>
        <v>775.99822809000011</v>
      </c>
      <c r="D45" s="65">
        <f>SUM(D19,D32)</f>
        <v>344.90025533999994</v>
      </c>
      <c r="E45" s="65">
        <f>SUM(E19,E32)</f>
        <v>846.73681466900007</v>
      </c>
      <c r="F45" s="6">
        <f>SUM(C45:E45)</f>
        <v>1967.635298099</v>
      </c>
    </row>
    <row r="46" spans="2:7">
      <c r="B46" s="31"/>
      <c r="C46" s="71" t="s">
        <v>18</v>
      </c>
      <c r="D46" s="71" t="s">
        <v>18</v>
      </c>
      <c r="E46" s="71" t="s">
        <v>18</v>
      </c>
      <c r="F46" s="71" t="s">
        <v>18</v>
      </c>
    </row>
    <row r="47" spans="2:7" ht="39" customHeight="1">
      <c r="B47" s="100" t="s">
        <v>39</v>
      </c>
      <c r="C47" s="100"/>
      <c r="D47" s="100"/>
      <c r="E47" s="100"/>
      <c r="F47" s="100"/>
    </row>
    <row r="48" spans="2:7" ht="39.950000000000003" customHeight="1" thickBot="1">
      <c r="B48" s="9" t="s">
        <v>73</v>
      </c>
      <c r="C48" s="3" t="s">
        <v>4</v>
      </c>
      <c r="D48" s="3" t="s">
        <v>5</v>
      </c>
      <c r="E48" s="3" t="s">
        <v>6</v>
      </c>
      <c r="F48" s="3" t="s">
        <v>17</v>
      </c>
    </row>
    <row r="49" spans="2:6" ht="16.149999999999999" thickBot="1">
      <c r="B49" s="5" t="s">
        <v>7</v>
      </c>
      <c r="C49" s="65">
        <f>SUM(C23+C36)</f>
        <v>762.33633812999994</v>
      </c>
      <c r="D49" s="65">
        <f>SUM(D23+D36)</f>
        <v>16.27152469</v>
      </c>
      <c r="E49" s="65">
        <f>SUM(E23+E36)</f>
        <v>1613.65187031</v>
      </c>
      <c r="F49" s="6">
        <f>SUM(F23+F36)</f>
        <v>2392.2597331300003</v>
      </c>
    </row>
    <row r="50" spans="2:6">
      <c r="C50" s="71" t="s">
        <v>18</v>
      </c>
      <c r="D50" s="71" t="s">
        <v>18</v>
      </c>
      <c r="E50" s="71" t="s">
        <v>18</v>
      </c>
      <c r="F50" s="71" t="s">
        <v>18</v>
      </c>
    </row>
    <row r="51" spans="2:6" ht="14.45">
      <c r="B51" s="22" t="s">
        <v>40</v>
      </c>
      <c r="C51" s="23"/>
      <c r="D51" s="23"/>
      <c r="E51" s="23"/>
      <c r="F51" s="23"/>
    </row>
    <row r="52" spans="2:6" ht="39.950000000000003" customHeight="1" thickBot="1">
      <c r="B52" s="9" t="s">
        <v>73</v>
      </c>
      <c r="C52" s="3" t="s">
        <v>4</v>
      </c>
      <c r="D52" s="3" t="s">
        <v>5</v>
      </c>
      <c r="E52" s="3" t="s">
        <v>6</v>
      </c>
      <c r="F52" s="3" t="s">
        <v>17</v>
      </c>
    </row>
    <row r="53" spans="2:6" ht="16.149999999999999" thickBot="1">
      <c r="B53" s="5" t="s">
        <v>7</v>
      </c>
      <c r="C53" s="65">
        <f>SUM(C45,C49)</f>
        <v>1538.3345662199999</v>
      </c>
      <c r="D53" s="65">
        <f>SUM(D45,D49)</f>
        <v>361.17178002999992</v>
      </c>
      <c r="E53" s="65">
        <f>SUM(E45,E49)</f>
        <v>2460.3886849790001</v>
      </c>
      <c r="F53" s="83">
        <f>SUM(F45,F49)</f>
        <v>4359.8950312289999</v>
      </c>
    </row>
    <row r="54" spans="2:6">
      <c r="B54" s="33" t="s">
        <v>18</v>
      </c>
      <c r="C54" s="71" t="s">
        <v>18</v>
      </c>
      <c r="D54" s="71" t="s">
        <v>18</v>
      </c>
      <c r="E54" s="71" t="s">
        <v>18</v>
      </c>
      <c r="F54" s="71" t="s">
        <v>18</v>
      </c>
    </row>
    <row r="55" spans="2:6">
      <c r="B55" s="34" t="s">
        <v>18</v>
      </c>
      <c r="C55" s="45" t="s">
        <v>18</v>
      </c>
      <c r="D55" s="45"/>
      <c r="E55" s="45"/>
      <c r="F55" s="51" t="s">
        <v>18</v>
      </c>
    </row>
    <row r="56" spans="2:6">
      <c r="B56" s="2" t="s">
        <v>18</v>
      </c>
      <c r="C56" s="30"/>
      <c r="D56" s="30"/>
      <c r="E56" s="30"/>
      <c r="F56" s="30"/>
    </row>
    <row r="57" spans="2:6">
      <c r="C57" s="7"/>
      <c r="D57" s="7"/>
      <c r="E57" s="7"/>
      <c r="F57" s="7"/>
    </row>
  </sheetData>
  <mergeCells count="13">
    <mergeCell ref="B2:F2"/>
    <mergeCell ref="B30:F30"/>
    <mergeCell ref="B38:F38"/>
    <mergeCell ref="B8:F8"/>
    <mergeCell ref="B34:F34"/>
    <mergeCell ref="B47:F47"/>
    <mergeCell ref="B3:F3"/>
    <mergeCell ref="B4:F4"/>
    <mergeCell ref="B25:F25"/>
    <mergeCell ref="B12:F12"/>
    <mergeCell ref="B17:F17"/>
    <mergeCell ref="B21:F21"/>
    <mergeCell ref="B43:F43"/>
  </mergeCells>
  <printOptions horizontalCentered="1"/>
  <pageMargins left="0.70866141732283472" right="0.70866141732283472" top="0.35433070866141736" bottom="0.35433070866141736" header="0.31496062992125984" footer="0.31496062992125984"/>
  <pageSetup paperSize="8" scale="98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F58"/>
  <sheetViews>
    <sheetView topLeftCell="A2" zoomScaleNormal="100" workbookViewId="0">
      <selection activeCell="B2" sqref="B2:F2"/>
    </sheetView>
  </sheetViews>
  <sheetFormatPr defaultColWidth="8.85546875" defaultRowHeight="13.9"/>
  <cols>
    <col min="1" max="1" width="8.85546875" style="2"/>
    <col min="2" max="2" width="50.7109375" style="2" customWidth="1"/>
    <col min="3" max="6" width="20.7109375" style="2" customWidth="1"/>
    <col min="7" max="16384" width="8.85546875" style="2"/>
  </cols>
  <sheetData>
    <row r="2" spans="2:6" ht="30" customHeight="1">
      <c r="B2" s="108" t="s">
        <v>74</v>
      </c>
      <c r="C2" s="108"/>
      <c r="D2" s="108"/>
      <c r="E2" s="108"/>
      <c r="F2" s="108"/>
    </row>
    <row r="3" spans="2:6" ht="15" customHeight="1">
      <c r="B3" s="101"/>
      <c r="C3" s="101"/>
      <c r="D3" s="101"/>
      <c r="E3" s="101"/>
      <c r="F3" s="101"/>
    </row>
    <row r="4" spans="2:6">
      <c r="B4" s="99" t="s">
        <v>75</v>
      </c>
      <c r="C4" s="102"/>
      <c r="D4" s="102"/>
      <c r="E4" s="102"/>
      <c r="F4" s="102"/>
    </row>
    <row r="5" spans="2:6" ht="32.1" customHeight="1" thickBot="1">
      <c r="B5" s="21" t="s">
        <v>76</v>
      </c>
      <c r="C5" s="3" t="s">
        <v>4</v>
      </c>
      <c r="D5" s="3" t="s">
        <v>5</v>
      </c>
      <c r="E5" s="3" t="s">
        <v>6</v>
      </c>
      <c r="F5" s="3" t="s">
        <v>17</v>
      </c>
    </row>
    <row r="6" spans="2:6" ht="16.149999999999999" thickBot="1">
      <c r="B6" s="5" t="s">
        <v>7</v>
      </c>
      <c r="C6" s="65">
        <f>+'Tot. Spese Corr. 10-12 '!C6+'Tot. C.Cap. 10-12'!C6</f>
        <v>2747.40808741</v>
      </c>
      <c r="D6" s="65">
        <f>+'Tot. Spese Corr. 10-12 '!D6+'Tot. C.Cap. 10-12'!D6</f>
        <v>1770.92683485</v>
      </c>
      <c r="E6" s="65">
        <f>+'Tot. Spese Corr. 10-12 '!E6+'Tot. C.Cap. 10-12'!E6</f>
        <v>4487.7825489099996</v>
      </c>
      <c r="F6" s="60">
        <f t="shared" ref="F6" si="0">SUM(C6:E6)</f>
        <v>9006.1174711700005</v>
      </c>
    </row>
    <row r="7" spans="2:6">
      <c r="C7" s="43"/>
      <c r="D7" s="43"/>
      <c r="E7" s="43"/>
      <c r="F7" s="43" t="s">
        <v>18</v>
      </c>
    </row>
    <row r="8" spans="2:6" ht="30" customHeight="1">
      <c r="B8" s="100" t="s">
        <v>77</v>
      </c>
      <c r="C8" s="110"/>
      <c r="D8" s="110"/>
      <c r="E8" s="110"/>
      <c r="F8" s="110"/>
    </row>
    <row r="9" spans="2:6" ht="32.1" customHeight="1" thickBot="1">
      <c r="B9" s="21" t="s">
        <v>76</v>
      </c>
      <c r="C9" s="3" t="s">
        <v>4</v>
      </c>
      <c r="D9" s="3" t="s">
        <v>5</v>
      </c>
      <c r="E9" s="3" t="s">
        <v>6</v>
      </c>
      <c r="F9" s="3" t="s">
        <v>17</v>
      </c>
    </row>
    <row r="10" spans="2:6" ht="16.149999999999999" thickBot="1">
      <c r="B10" s="5" t="s">
        <v>7</v>
      </c>
      <c r="C10" s="65">
        <f>+'Tot. Spese Corr. 10-12 '!C10+'Tot. C.Cap. 10-12'!C10</f>
        <v>3840.2357190000012</v>
      </c>
      <c r="D10" s="65">
        <f>+'Tot. Spese Corr. 10-12 '!D10+'Tot. C.Cap. 10-12'!D10</f>
        <v>322.57757662</v>
      </c>
      <c r="E10" s="65">
        <f>+'Tot. Spese Corr. 10-12 '!E10+'Tot. C.Cap. 10-12'!E10</f>
        <v>2468.4558920300001</v>
      </c>
      <c r="F10" s="60">
        <f t="shared" ref="F10" si="1">SUM(C10:E10)</f>
        <v>6631.2691876500012</v>
      </c>
    </row>
    <row r="11" spans="2:6">
      <c r="C11" s="43"/>
      <c r="D11" s="43"/>
      <c r="E11" s="43"/>
      <c r="F11" s="43" t="s">
        <v>18</v>
      </c>
    </row>
    <row r="12" spans="2:6" ht="14.45">
      <c r="B12" s="99" t="s">
        <v>78</v>
      </c>
      <c r="C12" s="99"/>
      <c r="D12" s="99"/>
      <c r="E12" s="99"/>
      <c r="F12" s="99"/>
    </row>
    <row r="13" spans="2:6" ht="32.1" customHeight="1" thickBot="1">
      <c r="B13" s="21" t="s">
        <v>76</v>
      </c>
      <c r="C13" s="3" t="s">
        <v>4</v>
      </c>
      <c r="D13" s="3" t="s">
        <v>5</v>
      </c>
      <c r="E13" s="3" t="s">
        <v>6</v>
      </c>
      <c r="F13" s="3" t="s">
        <v>17</v>
      </c>
    </row>
    <row r="14" spans="2:6" ht="16.149999999999999" thickBot="1">
      <c r="B14" s="5" t="s">
        <v>7</v>
      </c>
      <c r="C14" s="65">
        <f>SUM(C6,C10)</f>
        <v>6587.6438064100012</v>
      </c>
      <c r="D14" s="65">
        <f>SUM(D6,D10)</f>
        <v>2093.5044114699999</v>
      </c>
      <c r="E14" s="65">
        <f>SUM(E6,E10)</f>
        <v>6956.2384409400001</v>
      </c>
      <c r="F14" s="60">
        <f>SUM(C14:E14)</f>
        <v>15637.386658820002</v>
      </c>
    </row>
    <row r="15" spans="2:6" ht="15" customHeight="1">
      <c r="C15" s="51"/>
      <c r="D15" s="51"/>
      <c r="E15" s="51"/>
      <c r="F15" s="51"/>
    </row>
    <row r="16" spans="2:6" ht="13.5" customHeight="1">
      <c r="B16" s="7"/>
      <c r="C16" s="7"/>
      <c r="D16" s="7"/>
      <c r="E16" s="7"/>
      <c r="F16" s="7"/>
    </row>
    <row r="17" spans="2:6" ht="31.5" customHeight="1">
      <c r="B17" s="100" t="s">
        <v>79</v>
      </c>
      <c r="C17" s="110"/>
      <c r="D17" s="110"/>
      <c r="E17" s="110"/>
      <c r="F17" s="110"/>
    </row>
    <row r="18" spans="2:6" ht="32.1" customHeight="1" thickBot="1">
      <c r="B18" s="21" t="s">
        <v>76</v>
      </c>
      <c r="C18" s="3" t="s">
        <v>4</v>
      </c>
      <c r="D18" s="3" t="s">
        <v>5</v>
      </c>
      <c r="E18" s="3" t="s">
        <v>6</v>
      </c>
      <c r="F18" s="3" t="s">
        <v>17</v>
      </c>
    </row>
    <row r="19" spans="2:6" ht="16.149999999999999" thickBot="1">
      <c r="B19" s="5" t="s">
        <v>7</v>
      </c>
      <c r="C19" s="65">
        <f>+'Tot. Spese Corr. 10-12 '!C19+'Tot. C.Cap. 10-12'!C19</f>
        <v>1669.3202046100005</v>
      </c>
      <c r="D19" s="65">
        <f>+'Tot. Spese Corr. 10-12 '!D19+'Tot. C.Cap. 10-12'!D19</f>
        <v>1410.8893699999999</v>
      </c>
      <c r="E19" s="65">
        <f>+'Tot. Spese Corr. 10-12 '!E19+'Tot. C.Cap. 10-12'!E19</f>
        <v>3054.8463868889994</v>
      </c>
      <c r="F19" s="60">
        <f t="shared" ref="F19" si="2">SUM(C19:E19)</f>
        <v>6135.0559614989997</v>
      </c>
    </row>
    <row r="20" spans="2:6">
      <c r="C20" s="43"/>
      <c r="D20" s="43"/>
      <c r="E20" s="43"/>
      <c r="F20" s="43" t="s">
        <v>18</v>
      </c>
    </row>
    <row r="21" spans="2:6" ht="30.75" customHeight="1">
      <c r="B21" s="100" t="s">
        <v>80</v>
      </c>
      <c r="C21" s="100"/>
      <c r="D21" s="100"/>
      <c r="E21" s="100"/>
      <c r="F21" s="100"/>
    </row>
    <row r="22" spans="2:6" ht="32.1" customHeight="1" thickBot="1">
      <c r="B22" s="21" t="s">
        <v>76</v>
      </c>
      <c r="C22" s="3" t="s">
        <v>4</v>
      </c>
      <c r="D22" s="3" t="s">
        <v>5</v>
      </c>
      <c r="E22" s="3" t="s">
        <v>6</v>
      </c>
      <c r="F22" s="3" t="s">
        <v>17</v>
      </c>
    </row>
    <row r="23" spans="2:6" ht="16.149999999999999" thickBot="1">
      <c r="B23" s="5" t="s">
        <v>7</v>
      </c>
      <c r="C23" s="65">
        <f>+'Tot. Spese Corr. 10-12 '!C23+'Tot. C.Cap. 10-12'!C23</f>
        <v>2860.4092814400001</v>
      </c>
      <c r="D23" s="65">
        <f>+'Tot. Spese Corr. 10-12 '!D23+'Tot. C.Cap. 10-12'!D23</f>
        <v>608.17917093000005</v>
      </c>
      <c r="E23" s="65">
        <f>+'Tot. Spese Corr. 10-12 '!E23+'Tot. C.Cap. 10-12'!E23</f>
        <v>2029.9078079600001</v>
      </c>
      <c r="F23" s="60">
        <f t="shared" ref="F23" si="3">SUM(C23:E23)</f>
        <v>5498.49626033</v>
      </c>
    </row>
    <row r="24" spans="2:6">
      <c r="C24" s="43"/>
      <c r="D24" s="43"/>
      <c r="E24" s="43"/>
      <c r="F24" s="43" t="s">
        <v>18</v>
      </c>
    </row>
    <row r="25" spans="2:6" ht="14.45">
      <c r="B25" s="99" t="s">
        <v>81</v>
      </c>
      <c r="C25" s="102"/>
      <c r="D25" s="102"/>
      <c r="E25" s="102"/>
      <c r="F25" s="102"/>
    </row>
    <row r="26" spans="2:6" ht="32.1" customHeight="1" thickBot="1">
      <c r="B26" s="21" t="s">
        <v>76</v>
      </c>
      <c r="C26" s="3" t="s">
        <v>4</v>
      </c>
      <c r="D26" s="3" t="s">
        <v>5</v>
      </c>
      <c r="E26" s="3" t="s">
        <v>6</v>
      </c>
      <c r="F26" s="3" t="s">
        <v>17</v>
      </c>
    </row>
    <row r="27" spans="2:6" ht="16.149999999999999" thickBot="1">
      <c r="B27" s="5" t="s">
        <v>7</v>
      </c>
      <c r="C27" s="65">
        <f>SUM(C19,C23)</f>
        <v>4529.7294860500006</v>
      </c>
      <c r="D27" s="65">
        <f>SUM(D19,D23)</f>
        <v>2019.0685409299999</v>
      </c>
      <c r="E27" s="65">
        <f>SUM(E19,E23)</f>
        <v>5084.7541948489998</v>
      </c>
      <c r="F27" s="91">
        <f>SUM(C27:E27)</f>
        <v>11633.552221829001</v>
      </c>
    </row>
    <row r="28" spans="2:6">
      <c r="C28" s="51"/>
      <c r="D28" s="51"/>
      <c r="E28" s="51"/>
      <c r="F28" s="51"/>
    </row>
    <row r="29" spans="2:6" ht="13.5" customHeight="1">
      <c r="B29" s="7"/>
      <c r="C29" s="7"/>
      <c r="D29" s="7"/>
      <c r="E29" s="7"/>
      <c r="F29" s="7"/>
    </row>
    <row r="30" spans="2:6" ht="32.25" customHeight="1">
      <c r="B30" s="100" t="s">
        <v>82</v>
      </c>
      <c r="C30" s="100"/>
      <c r="D30" s="100"/>
      <c r="E30" s="100"/>
      <c r="F30" s="100"/>
    </row>
    <row r="31" spans="2:6" ht="32.1" customHeight="1" thickBot="1">
      <c r="B31" s="21" t="s">
        <v>76</v>
      </c>
      <c r="C31" s="3" t="s">
        <v>4</v>
      </c>
      <c r="D31" s="3" t="s">
        <v>5</v>
      </c>
      <c r="E31" s="3" t="s">
        <v>6</v>
      </c>
      <c r="F31" s="3" t="s">
        <v>17</v>
      </c>
    </row>
    <row r="32" spans="2:6" ht="16.149999999999999" thickBot="1">
      <c r="B32" s="5" t="s">
        <v>7</v>
      </c>
      <c r="C32" s="65">
        <f>+'Tot. Spese Corr. 10-12 '!C32+'Tot. C.Cap. 10-12'!C32</f>
        <v>358.90536850000001</v>
      </c>
      <c r="D32" s="65">
        <f>+'Tot. Spese Corr. 10-12 '!D32+'Tot. C.Cap. 10-12'!D32</f>
        <v>296.68199547</v>
      </c>
      <c r="E32" s="65">
        <f>+'Tot. Spese Corr. 10-12 '!E32+'Tot. C.Cap. 10-12'!E32</f>
        <v>701.74334687999999</v>
      </c>
      <c r="F32" s="60">
        <f>SUM(C32:E32)</f>
        <v>1357.3307108500001</v>
      </c>
    </row>
    <row r="33" spans="2:6">
      <c r="C33" s="45"/>
      <c r="D33" s="45"/>
      <c r="E33" s="45"/>
      <c r="F33" s="45"/>
    </row>
    <row r="34" spans="2:6" ht="34.5" customHeight="1">
      <c r="B34" s="100" t="s">
        <v>83</v>
      </c>
      <c r="C34" s="100"/>
      <c r="D34" s="100"/>
      <c r="E34" s="100"/>
      <c r="F34" s="100"/>
    </row>
    <row r="35" spans="2:6" ht="32.1" customHeight="1" thickBot="1">
      <c r="B35" s="21" t="s">
        <v>76</v>
      </c>
      <c r="C35" s="3" t="s">
        <v>4</v>
      </c>
      <c r="D35" s="3" t="s">
        <v>5</v>
      </c>
      <c r="E35" s="3" t="s">
        <v>6</v>
      </c>
      <c r="F35" s="3" t="s">
        <v>17</v>
      </c>
    </row>
    <row r="36" spans="2:6" ht="16.149999999999999" thickBot="1">
      <c r="B36" s="5" t="s">
        <v>7</v>
      </c>
      <c r="C36" s="65">
        <f>+'Tot. Spese Corr. 10-12 '!C36+'Tot. C.Cap. 10-12'!C36</f>
        <v>532.39355840999997</v>
      </c>
      <c r="D36" s="65">
        <f>+'Tot. Spese Corr. 10-12 '!D36+'Tot. C.Cap. 10-12'!D36</f>
        <v>327.89784631999999</v>
      </c>
      <c r="E36" s="65">
        <f>+'Tot. Spese Corr. 10-12 '!E36+'Tot. C.Cap. 10-12'!E36</f>
        <v>378.86907239000004</v>
      </c>
      <c r="F36" s="60">
        <f>SUM(C36:E36)</f>
        <v>1239.16047712</v>
      </c>
    </row>
    <row r="37" spans="2:6">
      <c r="C37" s="43"/>
      <c r="D37" s="43"/>
      <c r="E37" s="43"/>
      <c r="F37" s="43" t="s">
        <v>18</v>
      </c>
    </row>
    <row r="38" spans="2:6" ht="14.45">
      <c r="B38" s="99" t="s">
        <v>84</v>
      </c>
      <c r="C38" s="99"/>
      <c r="D38" s="99"/>
      <c r="E38" s="99"/>
      <c r="F38" s="99"/>
    </row>
    <row r="39" spans="2:6" ht="32.1" customHeight="1" thickBot="1">
      <c r="B39" s="21" t="s">
        <v>76</v>
      </c>
      <c r="C39" s="3" t="s">
        <v>4</v>
      </c>
      <c r="D39" s="3" t="s">
        <v>5</v>
      </c>
      <c r="E39" s="3" t="s">
        <v>6</v>
      </c>
      <c r="F39" s="3" t="s">
        <v>17</v>
      </c>
    </row>
    <row r="40" spans="2:6" ht="16.149999999999999" thickBot="1">
      <c r="B40" s="5" t="s">
        <v>7</v>
      </c>
      <c r="C40" s="65">
        <f>SUM(C32,C36)</f>
        <v>891.29892690999998</v>
      </c>
      <c r="D40" s="65">
        <f>SUM(D32,D36)</f>
        <v>624.57984179000005</v>
      </c>
      <c r="E40" s="65">
        <f>SUM(E32,E36)</f>
        <v>1080.6124192699999</v>
      </c>
      <c r="F40" s="91">
        <f>SUM(F32,F36)</f>
        <v>2596.4911879700003</v>
      </c>
    </row>
    <row r="41" spans="2:6">
      <c r="B41" s="31"/>
      <c r="C41" s="52"/>
      <c r="D41" s="52"/>
      <c r="E41" s="52"/>
      <c r="F41" s="52"/>
    </row>
    <row r="42" spans="2:6">
      <c r="C42" s="45"/>
      <c r="D42" s="45"/>
      <c r="E42" s="45"/>
      <c r="F42" s="45"/>
    </row>
    <row r="43" spans="2:6" ht="36" customHeight="1">
      <c r="B43" s="100" t="s">
        <v>85</v>
      </c>
      <c r="C43" s="100"/>
      <c r="D43" s="100"/>
      <c r="E43" s="100"/>
      <c r="F43" s="100"/>
    </row>
    <row r="44" spans="2:6" ht="32.1" customHeight="1" thickBot="1">
      <c r="B44" s="21" t="s">
        <v>76</v>
      </c>
      <c r="C44" s="3" t="s">
        <v>4</v>
      </c>
      <c r="D44" s="3" t="s">
        <v>5</v>
      </c>
      <c r="E44" s="3" t="s">
        <v>6</v>
      </c>
      <c r="F44" s="3" t="s">
        <v>17</v>
      </c>
    </row>
    <row r="45" spans="2:6" ht="16.149999999999999" thickBot="1">
      <c r="B45" s="5" t="s">
        <v>7</v>
      </c>
      <c r="C45" s="65">
        <f>+'Tot. Spese Corr. 10-12 '!C45+'Tot. C.Cap. 10-12'!C45</f>
        <v>2028.2255731100004</v>
      </c>
      <c r="D45" s="65">
        <f>+'Tot. Spese Corr. 10-12 '!D45+'Tot. C.Cap. 10-12'!D45</f>
        <v>1707.5713654699998</v>
      </c>
      <c r="E45" s="65">
        <f>+'Tot. Spese Corr. 10-12 '!E45+'Tot. C.Cap. 10-12'!E45</f>
        <v>3756.5897337689998</v>
      </c>
      <c r="F45" s="60">
        <f>SUM(C45:E45)</f>
        <v>7492.386672349</v>
      </c>
    </row>
    <row r="46" spans="2:6">
      <c r="C46" s="45"/>
      <c r="D46" s="45"/>
      <c r="E46" s="45"/>
      <c r="F46" s="45"/>
    </row>
    <row r="47" spans="2:6" ht="33" customHeight="1">
      <c r="B47" s="100" t="s">
        <v>86</v>
      </c>
      <c r="C47" s="100"/>
      <c r="D47" s="100"/>
      <c r="E47" s="100"/>
      <c r="F47" s="100"/>
    </row>
    <row r="48" spans="2:6" ht="32.1" customHeight="1" thickBot="1">
      <c r="B48" s="21" t="s">
        <v>76</v>
      </c>
      <c r="C48" s="3" t="s">
        <v>4</v>
      </c>
      <c r="D48" s="35" t="s">
        <v>5</v>
      </c>
      <c r="E48" s="3" t="s">
        <v>6</v>
      </c>
      <c r="F48" s="3" t="s">
        <v>17</v>
      </c>
    </row>
    <row r="49" spans="2:6" ht="16.149999999999999" thickBot="1">
      <c r="B49" s="5" t="s">
        <v>7</v>
      </c>
      <c r="C49" s="66">
        <f>+'Tot. Spese Corr. 10-12 '!C49+'Tot. C.Cap. 10-12'!C49</f>
        <v>3392.8028398500001</v>
      </c>
      <c r="D49" s="66">
        <f>+'Tot. Spese Corr. 10-12 '!D49+'Tot. C.Cap. 10-12'!D49</f>
        <v>936.07701725000004</v>
      </c>
      <c r="E49" s="66">
        <f>+'Tot. Spese Corr. 10-12 '!E49+'Tot. C.Cap. 10-12'!E49</f>
        <v>2408.7768803500003</v>
      </c>
      <c r="F49" s="60">
        <f>SUM(C49:E49)</f>
        <v>6737.65673745</v>
      </c>
    </row>
    <row r="50" spans="2:6">
      <c r="C50" s="73"/>
      <c r="D50" s="73"/>
      <c r="E50" s="73"/>
      <c r="F50" s="73"/>
    </row>
    <row r="51" spans="2:6" ht="30.75" customHeight="1">
      <c r="B51" s="100" t="s">
        <v>87</v>
      </c>
      <c r="C51" s="100"/>
      <c r="D51" s="100"/>
      <c r="E51" s="100"/>
      <c r="F51" s="100"/>
    </row>
    <row r="52" spans="2:6" ht="32.1" customHeight="1" thickBot="1">
      <c r="B52" s="21" t="s">
        <v>76</v>
      </c>
      <c r="C52" s="3" t="s">
        <v>4</v>
      </c>
      <c r="D52" s="3" t="s">
        <v>5</v>
      </c>
      <c r="E52" s="3" t="s">
        <v>6</v>
      </c>
      <c r="F52" s="3" t="s">
        <v>17</v>
      </c>
    </row>
    <row r="53" spans="2:6" ht="16.149999999999999" thickBot="1">
      <c r="B53" s="5" t="s">
        <v>7</v>
      </c>
      <c r="C53" s="65">
        <f>+'Tot. Spese Corr. 10-12 '!C53+'Tot. C.Cap. 10-12'!C53</f>
        <v>5421.0284129600004</v>
      </c>
      <c r="D53" s="65">
        <f>+'Tot. Spese Corr. 10-12 '!D53+'Tot. C.Cap. 10-12'!D53</f>
        <v>2643.6483827199995</v>
      </c>
      <c r="E53" s="65">
        <f>+'Tot. Spese Corr. 10-12 '!E53+'Tot. C.Cap. 10-12'!E53</f>
        <v>6165.3666141190006</v>
      </c>
      <c r="F53" s="91">
        <f>SUM(C53:E53)</f>
        <v>14230.043409799</v>
      </c>
    </row>
    <row r="54" spans="2:6">
      <c r="B54" s="34" t="s">
        <v>18</v>
      </c>
      <c r="C54" s="74"/>
      <c r="D54" s="74"/>
      <c r="E54" s="74"/>
      <c r="F54" s="74"/>
    </row>
    <row r="55" spans="2:6">
      <c r="B55" s="44" t="s">
        <v>18</v>
      </c>
      <c r="C55" s="45"/>
      <c r="D55" s="45"/>
      <c r="E55" s="45"/>
      <c r="F55" s="51"/>
    </row>
    <row r="56" spans="2:6">
      <c r="C56" s="7"/>
      <c r="D56" s="7"/>
      <c r="E56" s="7"/>
      <c r="F56" s="7"/>
    </row>
    <row r="58" spans="2:6">
      <c r="F58" s="2" t="s">
        <v>18</v>
      </c>
    </row>
  </sheetData>
  <mergeCells count="14">
    <mergeCell ref="B51:F51"/>
    <mergeCell ref="B2:F2"/>
    <mergeCell ref="B21:F21"/>
    <mergeCell ref="B8:F8"/>
    <mergeCell ref="B38:F38"/>
    <mergeCell ref="B47:F47"/>
    <mergeCell ref="B43:F43"/>
    <mergeCell ref="B34:F34"/>
    <mergeCell ref="B3:F3"/>
    <mergeCell ref="B4:F4"/>
    <mergeCell ref="B25:F25"/>
    <mergeCell ref="B30:F30"/>
    <mergeCell ref="B12:F12"/>
    <mergeCell ref="B17:F17"/>
  </mergeCells>
  <pageMargins left="0.70866141732283472" right="0.70866141732283472" top="0.55118110236220474" bottom="0.55118110236220474" header="0.31496062992125984" footer="0.31496062992125984"/>
  <pageSetup paperSize="8" scale="9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Grafica-1-Giro;Botoni Girolamo</dc:creator>
  <cp:keywords/>
  <dc:description/>
  <cp:lastModifiedBy>Vernier Leonardo</cp:lastModifiedBy>
  <cp:revision/>
  <dcterms:created xsi:type="dcterms:W3CDTF">2016-04-19T07:50:50Z</dcterms:created>
  <dcterms:modified xsi:type="dcterms:W3CDTF">2025-06-09T06:25:34Z</dcterms:modified>
  <cp:category/>
  <cp:contentStatus/>
</cp:coreProperties>
</file>